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35" yWindow="150" windowWidth="9315" windowHeight="7245" tabRatio="602" activeTab="0"/>
  </bookViews>
  <sheets>
    <sheet name="Приложение доходы" sheetId="1" r:id="rId1"/>
    <sheet name="источники" sheetId="2" r:id="rId2"/>
  </sheets>
  <externalReferences>
    <externalReference r:id="rId5"/>
  </externalReferences>
  <definedNames>
    <definedName name="госпошл">#REF!</definedName>
    <definedName name="ед">#REF!</definedName>
    <definedName name="един">#REF!</definedName>
    <definedName name="ЕНВД" localSheetId="1">#REF!</definedName>
    <definedName name="ЕНВД" localSheetId="0">'[1]коды'!$F$18</definedName>
    <definedName name="ЕНВД">#REF!</definedName>
    <definedName name="ЕСН" localSheetId="1">#REF!</definedName>
    <definedName name="ЕСН" localSheetId="0">'[1]коды'!$F$14</definedName>
    <definedName name="ЕСН">#REF!</definedName>
    <definedName name="задолж">#REF!</definedName>
    <definedName name="земельный">#REF!</definedName>
    <definedName name="имущество">#REF!</definedName>
    <definedName name="нд">#REF!</definedName>
    <definedName name="НДФЛ" localSheetId="1">#REF!</definedName>
    <definedName name="НДФЛ" localSheetId="0">'[1]коды'!$F$6</definedName>
    <definedName name="НДФЛ">#REF!</definedName>
  </definedNames>
  <calcPr fullCalcOnLoad="1"/>
</workbook>
</file>

<file path=xl/comments1.xml><?xml version="1.0" encoding="utf-8"?>
<comments xmlns="http://schemas.openxmlformats.org/spreadsheetml/2006/main">
  <authors>
    <author>tanusha</author>
  </authors>
  <commentList>
    <comment ref="A22" authorId="0">
      <text>
        <r>
          <rPr>
            <b/>
            <sz val="8"/>
            <rFont val="Tahoma"/>
            <family val="2"/>
          </rPr>
          <t>106 06012 04 0000 110</t>
        </r>
        <r>
          <rPr>
            <sz val="8"/>
            <rFont val="Tahoma"/>
            <family val="0"/>
          </rPr>
          <t xml:space="preserve"> - по ставке 0,3%
</t>
        </r>
        <r>
          <rPr>
            <b/>
            <sz val="8"/>
            <rFont val="Tahoma"/>
            <family val="2"/>
          </rPr>
          <t>106 06022 04 0000 110</t>
        </r>
        <r>
          <rPr>
            <sz val="8"/>
            <rFont val="Tahoma"/>
            <family val="0"/>
          </rPr>
          <t xml:space="preserve"> - по ставке 1,5%
</t>
        </r>
      </text>
    </comment>
  </commentList>
</comments>
</file>

<file path=xl/sharedStrings.xml><?xml version="1.0" encoding="utf-8"?>
<sst xmlns="http://schemas.openxmlformats.org/spreadsheetml/2006/main" count="180" uniqueCount="161">
  <si>
    <t>Поступления от продажи земельных участков, государственная собственность на которые  не разграничена, расположенных в границах городских округов (за исключением земельных участков, предназначенных для жилищного строительства)</t>
  </si>
  <si>
    <t xml:space="preserve"> - налог на имущество физических лиц, взимаемый по ставкам, применяемым к объектам налогообложения, расположенным в границах городских округов</t>
  </si>
  <si>
    <t>Задолженность и перерасчеты по отмененным налогам, сборам и иным обязательным платежам</t>
  </si>
  <si>
    <t>субвенции бюджетам городских округов на обеспечение деятельности специальных (коррекционных) образовательных учреждений для обучающихся, воспитанников с отклонениями в развитии</t>
  </si>
  <si>
    <t>субвенции бюджетам городских округов 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объектах,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</si>
  <si>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 xml:space="preserve"> - 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разграничена,расположенных в границах городских округов (за исключением земельных участков, предназначенных для целей жилищного строительства)</t>
  </si>
  <si>
    <t xml:space="preserve"> - 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городских округов и предназначенных для целей жилищного строительства</t>
  </si>
  <si>
    <t>Исполнение , %</t>
  </si>
  <si>
    <t xml:space="preserve"> решением Рубцовского городского</t>
  </si>
  <si>
    <t>Совета депутатов Алтайского края</t>
  </si>
  <si>
    <t xml:space="preserve"> Информация об исполнении бюджета муниципального образования </t>
  </si>
  <si>
    <t>Объем поступлений доходов</t>
  </si>
  <si>
    <t>Код бюджетной классификации</t>
  </si>
  <si>
    <t>1 00 00000 00 0000 000</t>
  </si>
  <si>
    <t>1 01 00000 00 0000 000</t>
  </si>
  <si>
    <t>1 01 02000 01 0000 110</t>
  </si>
  <si>
    <t>1 05 00000 00 0000 000</t>
  </si>
  <si>
    <t>1 05 01000 00 0000 110</t>
  </si>
  <si>
    <t>1 05 02000 02 0000 110</t>
  </si>
  <si>
    <t>1 06 00000 00 0000 000</t>
  </si>
  <si>
    <t>1 06 01020 04 0000 110</t>
  </si>
  <si>
    <t>1 06 06000 00 0000 110</t>
  </si>
  <si>
    <t xml:space="preserve">1 08 00000 00 0000 000 </t>
  </si>
  <si>
    <t>1 09 00000 00 0000 000</t>
  </si>
  <si>
    <t>1 09 07050 04 0000 110</t>
  </si>
  <si>
    <t>1 11 00000 00 0000 000</t>
  </si>
  <si>
    <t>1 11 03040 04 0000 120</t>
  </si>
  <si>
    <t>1 11 05011 04 0000 120</t>
  </si>
  <si>
    <t>1 11 05012 04 0000 120</t>
  </si>
  <si>
    <t>1 11 05024 04 0000 120</t>
  </si>
  <si>
    <t>1 11 05034 04 0000 120</t>
  </si>
  <si>
    <t>1 11 07014 04 0000 120</t>
  </si>
  <si>
    <t>1 11 08044 04 0000 120</t>
  </si>
  <si>
    <t>1 12 00000 00 0000 000</t>
  </si>
  <si>
    <t>1 12 01000 01 0000 120</t>
  </si>
  <si>
    <t>1 13 00000 00 0000 120</t>
  </si>
  <si>
    <t>1 13 02023 04 0000 130</t>
  </si>
  <si>
    <t>1 14 00000 00 0000 000</t>
  </si>
  <si>
    <t>1 14 02000 00 0000 000</t>
  </si>
  <si>
    <t>1 15 00000 00 0000 000</t>
  </si>
  <si>
    <t>1 16 00000 00 0000 000</t>
  </si>
  <si>
    <t>1 17 00000 00 0000 000</t>
  </si>
  <si>
    <t>1 19 040000 04 0000 151</t>
  </si>
  <si>
    <t>2 07 04000 04 0000 180</t>
  </si>
  <si>
    <t>2 02 01001 04 0000 151</t>
  </si>
  <si>
    <t>2 02 01003 04 0000 151</t>
  </si>
  <si>
    <t>2 02 02010 04 0000 151</t>
  </si>
  <si>
    <t>2 02 02016 04 0000 151</t>
  </si>
  <si>
    <t>2 02 03999 04 0000 151</t>
  </si>
  <si>
    <t>2 02 02040 04 0000 151</t>
  </si>
  <si>
    <t>2 02 02002 04 0000 151</t>
  </si>
  <si>
    <t>2 02 02023 04 0000 151</t>
  </si>
  <si>
    <t>2 02 02028 04 0000 151</t>
  </si>
  <si>
    <t xml:space="preserve">2 02 02039 04 0000 151 </t>
  </si>
  <si>
    <t>2 02 02025 04 0000 151</t>
  </si>
  <si>
    <t>2 02 02043 04 0000 151</t>
  </si>
  <si>
    <t>2 02 04999 04 0000 151</t>
  </si>
  <si>
    <t xml:space="preserve">2 02 02009 04 0000 151 </t>
  </si>
  <si>
    <t xml:space="preserve">2 02 04008 04 0000 151 </t>
  </si>
  <si>
    <t>Прочие субсидии бюджетам городских округов</t>
  </si>
  <si>
    <t>субвенции бюджетам городских округов на функционирование административных комиссий при местных администрациях</t>
  </si>
  <si>
    <t>субвенции бюджетам городских округов на выплату денежных средств на содержание детей-сирот и детей, оставшихся без попечения родителей, находящихся под опекой (попечительством)</t>
  </si>
  <si>
    <t>субвенции бюджетам городских округов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t>
  </si>
  <si>
    <t>субвенции бюджетам городских округов на оплату жилищно-коммунальных услуг отдельным категориям граждан, предусмотренных Федеральным законом «О социальной защите инвалидов в Российской Федерации», Федеральным законом «О ветеранах», Законом Российской Федерации «О социальной защите граждан, подвергшихся воздействию радиации вследствие катастрофы на Чернобыльской  АЭС», Федеральным законом «О социальной защите граждан Российской Федерации, подвергшихся радиации вследствие аварии в 1957 году на производственном объединении «Маяк» и сбросов радиоактивных отходов в реку Теча» и Федеральным законом «О социальных гарантиях гражданам, подвергшимся радиационному воздействию вследствие ядерных испытаний на Семипалатинском полигоне»</t>
  </si>
  <si>
    <t>субвенции бюджетам городских  округов для финансового обеспечения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судов общей юрисдикции в Российской Федерации</t>
  </si>
  <si>
    <t xml:space="preserve">  - субвенции бюджетам городских округов на ежемесячное денежное вознаграждение за классное руководство</t>
  </si>
  <si>
    <t xml:space="preserve">   - 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</si>
  <si>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Средства бюджетов городских округов,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 в том числе</t>
  </si>
  <si>
    <t>Средства бюджетам городских округов на компенсационные выплаты на питание учащимся, обучающимся в муниципальных общеобразовательных учреждениях, нуждающимся в социальной поддержке в соответствии с законом Алтайского края от 5 марта 2005 года № 10-ЗС «О компенсационных выплатах на питание студентам и обучающимся в краевых государственных, муниципальных общеобразовательных учреждениях, в учреждениях начального профессионального и среднего профессионального образования, нуждающимся в социальной поддержке» и в соответствии с законом Алтайского края «О дополнительных мерах социальной поддержки многодетных семей в Алтайском крае»</t>
  </si>
  <si>
    <t>Налоги на совокупный доход</t>
  </si>
  <si>
    <t>Налоги на имущество</t>
  </si>
  <si>
    <t xml:space="preserve"> - налог на доходы  физических лиц </t>
  </si>
  <si>
    <t xml:space="preserve"> - земельный налог </t>
  </si>
  <si>
    <t xml:space="preserve"> Н А И М Е Н О В А Н И Е </t>
  </si>
  <si>
    <t>Налоги на прибыль, доходы</t>
  </si>
  <si>
    <t>Административные платежи и сборы</t>
  </si>
  <si>
    <t>Прочие неналоговые доходы</t>
  </si>
  <si>
    <t>Неналоговые доходы</t>
  </si>
  <si>
    <t>Налоговые доходы</t>
  </si>
  <si>
    <t>Доходы от продажи материальных и нематериальных активов</t>
  </si>
  <si>
    <t xml:space="preserve"> - единый налог, взимаемый в связи с применением упрощенной системы налогообложения  </t>
  </si>
  <si>
    <t xml:space="preserve"> - единый налог на вмененный доход для отдельных видов деятельности</t>
  </si>
  <si>
    <t xml:space="preserve">Доходы от использования имущества, находящегося  в государственной и муниципальной собственности: </t>
  </si>
  <si>
    <t>Платежи при пользовании природными ресурсами</t>
  </si>
  <si>
    <t>Доходы от оказания платных услуг и компенсаций затрат государства</t>
  </si>
  <si>
    <t>Дотация из краевого бюджета</t>
  </si>
  <si>
    <t xml:space="preserve"> - проценты, полученные от предоставления бюджетных кредитов внутри страны за счет средств бюджетов городских округов</t>
  </si>
  <si>
    <t xml:space="preserve"> - 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  </t>
  </si>
  <si>
    <t xml:space="preserve"> -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</si>
  <si>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 прочие поступления от использования имущества, находящегося в собственности городских округов</t>
  </si>
  <si>
    <t xml:space="preserve"> - плата за негативное воздействие на окружающую среду</t>
  </si>
  <si>
    <t xml:space="preserve"> - доходы от реализации имущества, находящегося в государственной и муниципальной собственности</t>
  </si>
  <si>
    <t>ВСЕГО СОБСТВЕННЫХ ДОХОДОВ</t>
  </si>
  <si>
    <t>Государственная пошлина, сборы</t>
  </si>
  <si>
    <t>Штрафы, санкции, возмещение ущерба</t>
  </si>
  <si>
    <t>Дотации бюджетам городских округов на поддержку мер по обеспечению сбалансированности бюджетов</t>
  </si>
  <si>
    <t>Дотации бюджетам городских округов на выравнивание уровня бюджетной обеспеченности из краевого фонда финансовой поддержки поселений</t>
  </si>
  <si>
    <t xml:space="preserve">Субвенции, в том числе: </t>
  </si>
  <si>
    <t xml:space="preserve">   - субвенции, выделяемые из краевого фонда компенсаций для реализации отдельных государственных полномочий Алтайского края, передаваемых органам местного самоуправления:</t>
  </si>
  <si>
    <t>субвенции бюджетам городских округов на обеспечение мер социальной поддержки ветеранов труда и тружеников тыла</t>
  </si>
  <si>
    <t xml:space="preserve">    - субвенции, выделяемые из краевого фонда компенсаций, в целях реализации отдельных государственных полномочий Алтайского края:</t>
  </si>
  <si>
    <t xml:space="preserve">   - субвенции, выделяемые из краевого фонда компенсаций бюджетам муниципальных районов городских округов за счет Федерального фонда компенсаций:</t>
  </si>
  <si>
    <t>субвенции бюджетам городских округов на осуществление федеральных полномочий по государственной регистрации актов гражданского состояния</t>
  </si>
  <si>
    <t>субвенции бюджетам городских округов на обеспечение жильем отдельных категорий граждан</t>
  </si>
  <si>
    <t>Субсидии бюджетам муниципальных районов и городских округов на ремонт объектов муниципальной собственности</t>
  </si>
  <si>
    <t>ИТОГО ДОХОДОВ</t>
  </si>
  <si>
    <t>Средства бюджетов городских округов,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t>
  </si>
  <si>
    <t>Бюджетные кредиты, полученные от других бюджетов бюджетной системы Российской Федерации бюджетами городских округов</t>
  </si>
  <si>
    <t>Кредиты, полученные в валюте Российской Федерации от кредитных организаций бюджетами городских округов</t>
  </si>
  <si>
    <t>Прочие безвозмездные поступления в бюджеты городских округов от бюджетов субъектов Российской Федерации</t>
  </si>
  <si>
    <t>Источники внутреннего финансирования дефицита (+), профицит (-) бюджета:</t>
  </si>
  <si>
    <t>ДОХОДЫ (за исключением безвозмездных поступлений из краевого бюджета)</t>
  </si>
  <si>
    <t>Разница в остатках</t>
  </si>
  <si>
    <t>Возврат остатков субвенций и субсидий прошлых лет</t>
  </si>
  <si>
    <t>Прочие субвенции, зачисляемые в бюджеты городских округов (субвенция на реализацию Федерального закона от 9 января 1997 года № 5-ФЗ "О предоставлении социальных гарантий Героям Социалистического Труда и полным кавалерам ордена Трудовой славы")</t>
  </si>
  <si>
    <t>Субвенции бюджетам городских округов на выплату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</si>
  <si>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План 2007 года</t>
  </si>
  <si>
    <t xml:space="preserve"> - арендная плата и поступления от продажи права на заключение договоров аренды за земли, находящиеся в собственности городских округов</t>
  </si>
  <si>
    <t xml:space="preserve"> - сборы за выдачу органами местного самоуправления городских округов лицензий на розничную продажу алкогольной продукции</t>
  </si>
  <si>
    <t xml:space="preserve">ИТОГО </t>
  </si>
  <si>
    <t>Справочно</t>
  </si>
  <si>
    <t>Прочие безвозмездные поступления в бюджеты городских округов</t>
  </si>
  <si>
    <t>Субвенции бюджетам городских округов на выплату единовременных пособий при всех  формах   устройства   детей,   лишенных родительского попечения, в семью</t>
  </si>
  <si>
    <t>Субсидии бюджетам городских округов на предоставление субсидий молодым семьям для приобретения жилья</t>
  </si>
  <si>
    <t>План 1 полугодия</t>
  </si>
  <si>
    <t>Факт 1 полугодия</t>
  </si>
  <si>
    <t>Субсидии бюджетам городских округов на мероприятия по организации оздоровительной кампании детей</t>
  </si>
  <si>
    <t>Дотации бюджетам городских округов на выравнивание уровня бюджетной обеспеченности из краевого фонда финансовой поддержки муниципальных районов, городских округов</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</si>
  <si>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</si>
  <si>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субвенции бюджетам городских округов на обеспечение деятельности образовательных учреждений для детей-сирот и  детей, оставшихся без попечения родителей</t>
  </si>
  <si>
    <t>субвенции бюджетам городских округов на оказание специализированной медицинской помощи в краевых специализированных  центрах, отделениях (лабораториях) муниципальных организаций здравоохранения</t>
  </si>
  <si>
    <t>субвенции бюджетам городских округов на обеспечение мер социальной поддержки малоимущих граждан</t>
  </si>
  <si>
    <t>субвенции бюджетам городских округов на функционирование комиссий по делам несовершеннолетних и защите их прав</t>
  </si>
  <si>
    <t>субвенция бюджетам городских округов на лицензирование розничной продажи алкогольной продукции</t>
  </si>
  <si>
    <t>Принята к сведению</t>
  </si>
  <si>
    <t>2 02 02053 04 0000 151</t>
  </si>
  <si>
    <t>2 02 02038 04 0000 151</t>
  </si>
  <si>
    <t>2 02 04005 04 0000 151</t>
  </si>
  <si>
    <t>2 02 09023 04 0000 151</t>
  </si>
  <si>
    <t xml:space="preserve">Код </t>
  </si>
  <si>
    <t>02 01 00 00 00 0000 700</t>
  </si>
  <si>
    <t>Получение кредитов по кредитным соглашениям и договорам, заключенным от имени Российской Федерации, субъектов Российской Федерации, муниципальных образований, государственных внебюджетных фондов, указанным в валюте Российской Федерации, в том числе:</t>
  </si>
  <si>
    <t>02 01 01 00 04 0000 710</t>
  </si>
  <si>
    <t>02 01 02 00 04 0000 710</t>
  </si>
  <si>
    <t>02 01 00 00 00 0000 800</t>
  </si>
  <si>
    <t>Погашение кредитов по кредитным соглашениям и договорам, заключенным от имени Российской Федерации, субъектов Российской Федерации, муниципальных образований, государственных внебюджетных фондов, указанным в валюте Российской Федерации, в том числе:</t>
  </si>
  <si>
    <t>02 01 01 00 04 0000 810</t>
  </si>
  <si>
    <t>02 01 02 00 04 0000 810</t>
  </si>
  <si>
    <t>06 01 02 00 04 0000 430</t>
  </si>
  <si>
    <t>08 00 00 00 00 0000 000</t>
  </si>
  <si>
    <t>субвенции бюджетам городских округов на предоставление гражданам  субсидий на оплату жилого помещения и коммунальных услуг</t>
  </si>
  <si>
    <t>2 02 02008 04 0000 151</t>
  </si>
  <si>
    <t>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которых относится к ведению Российской Федерации</t>
  </si>
  <si>
    <t>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которых относится к ведению субъекта Российской Федерации</t>
  </si>
  <si>
    <t>городского округа "Город Рубцовск" Алтайского края за 1 полугодие 2007 года</t>
  </si>
  <si>
    <t>Факт 1 полугодия 2007 года</t>
  </si>
  <si>
    <t>2 02 02004 04 0000 151</t>
  </si>
  <si>
    <t xml:space="preserve">Источники внутреннего финансирования дефицита </t>
  </si>
  <si>
    <t>тыс.рублей</t>
  </si>
  <si>
    <t>Прочие местные налоги и сборы, мобилизируемые на территориях городских округов</t>
  </si>
  <si>
    <t>от 23.08.2007 № 559</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</si>
</sst>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р_._-;\-* #,##0.0_р_._-;_-* &quot;-&quot;??_р_._-;_-@_-"/>
    <numFmt numFmtId="173" formatCode="0.0"/>
    <numFmt numFmtId="174" formatCode="_-* #,##0.0_р_._-;\-* #,##0.0_р_._-;_-* &quot;-&quot;?_р_._-;_-@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0"/>
    <numFmt numFmtId="180" formatCode="0.000"/>
    <numFmt numFmtId="181" formatCode="0.000000"/>
    <numFmt numFmtId="182" formatCode="0.00000"/>
    <numFmt numFmtId="183" formatCode="0.0000000"/>
    <numFmt numFmtId="184" formatCode="0.00000000"/>
    <numFmt numFmtId="185" formatCode="[$-FC19]d\ mmmm\ yyyy\ &quot;г.&quot;"/>
    <numFmt numFmtId="186" formatCode="000000"/>
    <numFmt numFmtId="187" formatCode="#,##0.0"/>
    <numFmt numFmtId="188" formatCode="#,##0.000"/>
    <numFmt numFmtId="189" formatCode="#,##0.0000"/>
    <numFmt numFmtId="190" formatCode="#,##0.00000"/>
    <numFmt numFmtId="191" formatCode="0.0%"/>
    <numFmt numFmtId="192" formatCode="00"/>
    <numFmt numFmtId="193" formatCode="00000000000000000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s>
  <fonts count="16">
    <font>
      <sz val="10"/>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b/>
      <sz val="12"/>
      <name val="Times New Roman"/>
      <family val="1"/>
    </font>
    <font>
      <b/>
      <sz val="9"/>
      <name val="Times New Roman"/>
      <family val="1"/>
    </font>
    <font>
      <sz val="9"/>
      <name val="Times New Roman"/>
      <family val="1"/>
    </font>
    <font>
      <sz val="10"/>
      <name val="Arial"/>
      <family val="0"/>
    </font>
    <font>
      <sz val="8"/>
      <name val="Arial"/>
      <family val="0"/>
    </font>
    <font>
      <sz val="8"/>
      <name val="Tahoma"/>
      <family val="0"/>
    </font>
    <font>
      <sz val="11"/>
      <name val="Times New Roman"/>
      <family val="1"/>
    </font>
    <font>
      <b/>
      <sz val="8"/>
      <name val="Tahoma"/>
      <family val="2"/>
    </font>
    <font>
      <sz val="12"/>
      <name val="Times New Roman"/>
      <family val="1"/>
    </font>
    <font>
      <b/>
      <sz val="13"/>
      <name val="Times New Roman"/>
      <family val="1"/>
    </font>
    <font>
      <b/>
      <sz val="8"/>
      <name val="Arial Cyr"/>
      <family val="2"/>
    </font>
  </fonts>
  <fills count="2">
    <fill>
      <patternFill/>
    </fill>
    <fill>
      <patternFill patternType="gray125"/>
    </fill>
  </fills>
  <borders count="32">
    <border>
      <left/>
      <right/>
      <top/>
      <bottom/>
      <diagonal/>
    </border>
    <border>
      <left style="medium"/>
      <right style="medium"/>
      <top style="medium"/>
      <bottom style="medium"/>
    </border>
    <border>
      <left style="medium"/>
      <right style="medium"/>
      <top style="medium"/>
      <bottom style="thin"/>
    </border>
    <border>
      <left style="medium"/>
      <right style="medium"/>
      <top>
        <color indexed="63"/>
      </top>
      <bottom style="medium"/>
    </border>
    <border>
      <left style="medium"/>
      <right style="medium"/>
      <top>
        <color indexed="63"/>
      </top>
      <bottom style="thin"/>
    </border>
    <border>
      <left style="medium"/>
      <right style="medium"/>
      <top style="thin"/>
      <bottom style="thin"/>
    </border>
    <border>
      <left style="medium"/>
      <right style="medium"/>
      <top>
        <color indexed="63"/>
      </top>
      <bottom>
        <color indexed="63"/>
      </bottom>
    </border>
    <border>
      <left style="medium"/>
      <right style="medium"/>
      <top style="medium"/>
      <bottom>
        <color indexed="63"/>
      </bottom>
    </border>
    <border>
      <left style="medium"/>
      <right style="medium"/>
      <top style="thin"/>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thin"/>
    </border>
    <border>
      <left>
        <color indexed="63"/>
      </left>
      <right style="medium"/>
      <top style="medium"/>
      <bottom style="thin"/>
    </border>
    <border>
      <left>
        <color indexed="63"/>
      </left>
      <right>
        <color indexed="63"/>
      </right>
      <top style="medium"/>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color indexed="63"/>
      </right>
      <top>
        <color indexed="63"/>
      </top>
      <bottom style="thin"/>
    </border>
    <border>
      <left style="medium"/>
      <right style="medium"/>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medium"/>
      <bottom>
        <color indexed="63"/>
      </bottom>
    </border>
    <border>
      <left style="medium"/>
      <right>
        <color indexed="63"/>
      </right>
      <top style="thin"/>
      <bottom>
        <color indexed="63"/>
      </bottom>
    </border>
    <border>
      <left style="medium"/>
      <right>
        <color indexed="63"/>
      </right>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lignment/>
      <protection/>
    </xf>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76">
    <xf numFmtId="0" fontId="0" fillId="0" borderId="0" xfId="0" applyAlignment="1">
      <alignment/>
    </xf>
    <xf numFmtId="0" fontId="3" fillId="0" borderId="0" xfId="18" applyFont="1" applyFill="1" applyAlignment="1">
      <alignment vertical="center"/>
      <protection/>
    </xf>
    <xf numFmtId="0" fontId="3" fillId="0" borderId="0" xfId="18" applyFont="1" applyFill="1">
      <alignment/>
      <protection/>
    </xf>
    <xf numFmtId="0" fontId="11" fillId="0" borderId="0" xfId="0" applyFont="1" applyAlignment="1">
      <alignment horizontal="left"/>
    </xf>
    <xf numFmtId="0" fontId="7" fillId="0" borderId="0" xfId="18" applyFont="1" applyFill="1">
      <alignment/>
      <protection/>
    </xf>
    <xf numFmtId="0" fontId="5" fillId="0" borderId="0" xfId="0" applyFont="1" applyFill="1" applyAlignment="1">
      <alignment horizontal="center"/>
    </xf>
    <xf numFmtId="0" fontId="4" fillId="0" borderId="1" xfId="18" applyFont="1" applyFill="1" applyBorder="1" applyAlignment="1">
      <alignment vertical="center"/>
      <protection/>
    </xf>
    <xf numFmtId="0" fontId="6" fillId="0" borderId="1" xfId="0" applyFont="1" applyFill="1" applyBorder="1" applyAlignment="1">
      <alignment vertical="center"/>
    </xf>
    <xf numFmtId="0" fontId="7" fillId="0" borderId="1" xfId="0" applyFont="1" applyFill="1" applyBorder="1" applyAlignment="1">
      <alignment vertical="center"/>
    </xf>
    <xf numFmtId="0" fontId="6" fillId="0" borderId="2" xfId="0" applyFont="1" applyFill="1" applyBorder="1" applyAlignment="1">
      <alignment vertical="center"/>
    </xf>
    <xf numFmtId="0" fontId="7" fillId="0" borderId="3" xfId="0" applyFont="1" applyFill="1" applyBorder="1" applyAlignment="1">
      <alignmen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6" fillId="0" borderId="2" xfId="18" applyFont="1" applyFill="1" applyBorder="1" applyAlignment="1">
      <alignment horizontal="left" vertical="center"/>
      <protection/>
    </xf>
    <xf numFmtId="0" fontId="6" fillId="0" borderId="3" xfId="18" applyFont="1" applyFill="1" applyBorder="1" applyAlignment="1">
      <alignment vertical="center"/>
      <protection/>
    </xf>
    <xf numFmtId="0" fontId="7" fillId="0" borderId="6" xfId="18" applyFont="1" applyFill="1" applyBorder="1" applyAlignment="1">
      <alignment vertical="center"/>
      <protection/>
    </xf>
    <xf numFmtId="0" fontId="7" fillId="0" borderId="5" xfId="18" applyFont="1" applyFill="1" applyBorder="1" applyAlignment="1">
      <alignment vertical="center"/>
      <protection/>
    </xf>
    <xf numFmtId="0" fontId="7" fillId="0" borderId="4" xfId="0" applyFont="1" applyFill="1" applyBorder="1" applyAlignment="1">
      <alignment vertical="center" wrapText="1"/>
    </xf>
    <xf numFmtId="0" fontId="7" fillId="0" borderId="6" xfId="0" applyFont="1" applyFill="1" applyBorder="1" applyAlignment="1">
      <alignment vertical="center" wrapText="1"/>
    </xf>
    <xf numFmtId="0" fontId="6" fillId="0" borderId="7" xfId="0" applyFont="1" applyFill="1" applyBorder="1" applyAlignment="1">
      <alignment vertical="center"/>
    </xf>
    <xf numFmtId="0" fontId="6" fillId="0" borderId="5" xfId="0" applyFont="1" applyFill="1" applyBorder="1" applyAlignment="1">
      <alignment vertical="center"/>
    </xf>
    <xf numFmtId="3" fontId="6" fillId="0" borderId="3" xfId="18" applyNumberFormat="1" applyFont="1" applyFill="1" applyBorder="1" applyAlignment="1">
      <alignment horizontal="left" vertical="center"/>
      <protection/>
    </xf>
    <xf numFmtId="0" fontId="6" fillId="0" borderId="1" xfId="18" applyFont="1" applyFill="1" applyBorder="1" applyAlignment="1">
      <alignment vertical="center"/>
      <protection/>
    </xf>
    <xf numFmtId="49" fontId="6" fillId="0" borderId="1" xfId="0" applyNumberFormat="1" applyFont="1" applyFill="1" applyBorder="1" applyAlignment="1">
      <alignment vertical="center"/>
    </xf>
    <xf numFmtId="0" fontId="7" fillId="0" borderId="2" xfId="18" applyFont="1" applyFill="1" applyBorder="1" applyAlignment="1">
      <alignment vertical="center"/>
      <protection/>
    </xf>
    <xf numFmtId="0" fontId="7" fillId="0" borderId="8" xfId="0" applyFont="1" applyFill="1" applyBorder="1" applyAlignment="1">
      <alignment vertical="center"/>
    </xf>
    <xf numFmtId="0" fontId="4" fillId="0" borderId="1" xfId="18" applyFont="1" applyFill="1" applyBorder="1" applyAlignment="1">
      <alignment horizontal="center" vertical="center"/>
      <protection/>
    </xf>
    <xf numFmtId="0" fontId="4" fillId="0" borderId="0" xfId="18" applyFont="1" applyFill="1">
      <alignment/>
      <protection/>
    </xf>
    <xf numFmtId="0" fontId="5" fillId="0" borderId="0" xfId="0" applyFont="1" applyFill="1" applyAlignment="1">
      <alignment vertical="top"/>
    </xf>
    <xf numFmtId="1" fontId="4" fillId="0" borderId="0" xfId="18" applyNumberFormat="1" applyFont="1" applyFill="1" applyBorder="1" applyAlignment="1">
      <alignment horizontal="center"/>
      <protection/>
    </xf>
    <xf numFmtId="0" fontId="3" fillId="0" borderId="0" xfId="18" applyFont="1" applyFill="1" applyAlignment="1">
      <alignment horizontal="center" vertical="center"/>
      <protection/>
    </xf>
    <xf numFmtId="0" fontId="13" fillId="0" borderId="0" xfId="18" applyFont="1" applyFill="1" applyAlignment="1">
      <alignment horizontal="center" vertical="center"/>
      <protection/>
    </xf>
    <xf numFmtId="0" fontId="5" fillId="0" borderId="7" xfId="18" applyFont="1" applyFill="1" applyBorder="1" applyAlignment="1">
      <alignment horizontal="center" vertical="center" wrapText="1"/>
      <protection/>
    </xf>
    <xf numFmtId="0" fontId="5" fillId="0" borderId="9" xfId="18" applyFont="1" applyFill="1" applyBorder="1" applyAlignment="1">
      <alignment horizontal="center" vertical="center" wrapText="1"/>
      <protection/>
    </xf>
    <xf numFmtId="0" fontId="13" fillId="0" borderId="7" xfId="18" applyFont="1" applyFill="1" applyBorder="1" applyAlignment="1">
      <alignment horizontal="center" vertical="center" wrapText="1"/>
      <protection/>
    </xf>
    <xf numFmtId="2" fontId="13" fillId="0" borderId="7" xfId="0" applyNumberFormat="1" applyFont="1" applyFill="1" applyBorder="1" applyAlignment="1">
      <alignment horizontal="center" vertical="center" wrapText="1"/>
    </xf>
    <xf numFmtId="0" fontId="6" fillId="0" borderId="10" xfId="18" applyFont="1" applyFill="1" applyBorder="1" applyAlignment="1">
      <alignment horizontal="center" vertical="center" wrapText="1"/>
      <protection/>
    </xf>
    <xf numFmtId="0" fontId="13" fillId="0" borderId="6" xfId="18" applyFont="1" applyFill="1" applyBorder="1" applyAlignment="1">
      <alignment vertical="center"/>
      <protection/>
    </xf>
    <xf numFmtId="0" fontId="5" fillId="0" borderId="0" xfId="0" applyFont="1" applyFill="1" applyBorder="1" applyAlignment="1">
      <alignment vertical="top" wrapText="1"/>
    </xf>
    <xf numFmtId="187" fontId="5" fillId="0" borderId="6" xfId="18" applyNumberFormat="1" applyFont="1" applyFill="1" applyBorder="1" applyAlignment="1">
      <alignment vertical="center"/>
      <protection/>
    </xf>
    <xf numFmtId="187" fontId="5" fillId="0" borderId="7" xfId="18" applyNumberFormat="1" applyFont="1" applyFill="1" applyBorder="1" applyAlignment="1">
      <alignment vertical="center"/>
      <protection/>
    </xf>
    <xf numFmtId="0" fontId="13" fillId="0" borderId="11" xfId="0" applyFont="1" applyBorder="1" applyAlignment="1">
      <alignment vertical="top" wrapText="1"/>
    </xf>
    <xf numFmtId="187" fontId="13" fillId="0" borderId="5" xfId="18" applyNumberFormat="1" applyFont="1" applyFill="1" applyBorder="1" applyAlignment="1">
      <alignment vertical="center"/>
      <protection/>
    </xf>
    <xf numFmtId="187" fontId="13" fillId="0" borderId="5" xfId="0" applyNumberFormat="1" applyFont="1" applyBorder="1" applyAlignment="1">
      <alignment vertical="center"/>
    </xf>
    <xf numFmtId="0" fontId="13" fillId="0" borderId="11" xfId="0" applyFont="1" applyBorder="1" applyAlignment="1">
      <alignment horizontal="justify" vertical="top" wrapText="1"/>
    </xf>
    <xf numFmtId="187" fontId="13" fillId="0" borderId="5" xfId="0" applyNumberFormat="1" applyFont="1" applyBorder="1" applyAlignment="1">
      <alignment horizontal="right" vertical="center" wrapText="1"/>
    </xf>
    <xf numFmtId="0" fontId="13" fillId="0" borderId="8" xfId="18" applyFont="1" applyFill="1" applyBorder="1" applyAlignment="1">
      <alignment vertical="center"/>
      <protection/>
    </xf>
    <xf numFmtId="4" fontId="13" fillId="0" borderId="12" xfId="0" applyNumberFormat="1" applyFont="1" applyFill="1" applyBorder="1" applyAlignment="1">
      <alignment vertical="top" wrapText="1"/>
    </xf>
    <xf numFmtId="187" fontId="13" fillId="0" borderId="8" xfId="18" applyNumberFormat="1" applyFont="1" applyFill="1" applyBorder="1" applyAlignment="1">
      <alignment vertical="center"/>
      <protection/>
    </xf>
    <xf numFmtId="0" fontId="3" fillId="0" borderId="0" xfId="18" applyFont="1" applyFill="1" applyAlignment="1">
      <alignment vertical="top"/>
      <protection/>
    </xf>
    <xf numFmtId="187" fontId="3" fillId="0" borderId="0" xfId="18" applyNumberFormat="1" applyFont="1" applyFill="1">
      <alignment/>
      <protection/>
    </xf>
    <xf numFmtId="0" fontId="13" fillId="0" borderId="0" xfId="18" applyFont="1" applyFill="1" applyAlignment="1">
      <alignment horizontal="left" vertical="center"/>
      <protection/>
    </xf>
    <xf numFmtId="0" fontId="13" fillId="0" borderId="0" xfId="18" applyFont="1" applyFill="1" applyAlignment="1">
      <alignment horizontal="right" vertical="top"/>
      <protection/>
    </xf>
    <xf numFmtId="0" fontId="7" fillId="0" borderId="0" xfId="18" applyFont="1" applyFill="1" applyAlignment="1">
      <alignment vertical="top"/>
      <protection/>
    </xf>
    <xf numFmtId="0" fontId="6" fillId="0" borderId="2" xfId="18" applyFont="1" applyFill="1" applyBorder="1" applyAlignment="1">
      <alignment vertical="center"/>
      <protection/>
    </xf>
    <xf numFmtId="0" fontId="6" fillId="0" borderId="7" xfId="18" applyFont="1" applyFill="1" applyBorder="1" applyAlignment="1">
      <alignment horizontal="center" vertical="center" wrapText="1"/>
      <protection/>
    </xf>
    <xf numFmtId="0" fontId="7" fillId="0" borderId="7" xfId="18" applyFont="1" applyFill="1" applyBorder="1" applyAlignment="1">
      <alignment horizontal="center" vertical="center" wrapText="1"/>
      <protection/>
    </xf>
    <xf numFmtId="2" fontId="7" fillId="0" borderId="7" xfId="0" applyNumberFormat="1" applyFont="1" applyFill="1" applyBorder="1" applyAlignment="1">
      <alignment horizontal="center" vertical="center" wrapText="1"/>
    </xf>
    <xf numFmtId="0" fontId="6" fillId="0" borderId="13" xfId="18" applyFont="1" applyFill="1" applyBorder="1" applyAlignment="1">
      <alignment horizontal="center" vertical="center" wrapText="1"/>
      <protection/>
    </xf>
    <xf numFmtId="187" fontId="6" fillId="0" borderId="6" xfId="18" applyNumberFormat="1" applyFont="1" applyFill="1" applyBorder="1" applyAlignment="1">
      <alignment horizontal="right" vertical="center"/>
      <protection/>
    </xf>
    <xf numFmtId="187" fontId="6" fillId="0" borderId="1" xfId="18" applyNumberFormat="1" applyFont="1" applyFill="1" applyBorder="1" applyAlignment="1">
      <alignment horizontal="right" vertical="center"/>
      <protection/>
    </xf>
    <xf numFmtId="187" fontId="6" fillId="0" borderId="14" xfId="18" applyNumberFormat="1" applyFont="1" applyFill="1" applyBorder="1" applyAlignment="1">
      <alignment horizontal="right" vertical="center"/>
      <protection/>
    </xf>
    <xf numFmtId="187" fontId="6" fillId="0" borderId="4" xfId="18" applyNumberFormat="1" applyFont="1" applyFill="1" applyBorder="1" applyAlignment="1">
      <alignment horizontal="right" vertical="center"/>
      <protection/>
    </xf>
    <xf numFmtId="187" fontId="6" fillId="0" borderId="15" xfId="18" applyNumberFormat="1" applyFont="1" applyFill="1" applyBorder="1" applyAlignment="1">
      <alignment horizontal="right" vertical="center"/>
      <protection/>
    </xf>
    <xf numFmtId="187" fontId="7" fillId="0" borderId="3" xfId="18" applyNumberFormat="1" applyFont="1" applyFill="1" applyBorder="1" applyAlignment="1">
      <alignment horizontal="right" vertical="center"/>
      <protection/>
    </xf>
    <xf numFmtId="187" fontId="7" fillId="0" borderId="6" xfId="18" applyNumberFormat="1" applyFont="1" applyFill="1" applyBorder="1" applyAlignment="1">
      <alignment horizontal="right" vertical="center"/>
      <protection/>
    </xf>
    <xf numFmtId="187" fontId="7" fillId="0" borderId="0" xfId="18" applyNumberFormat="1" applyFont="1" applyFill="1" applyBorder="1" applyAlignment="1">
      <alignment horizontal="right" vertical="center"/>
      <protection/>
    </xf>
    <xf numFmtId="187" fontId="6" fillId="0" borderId="2" xfId="18" applyNumberFormat="1" applyFont="1" applyFill="1" applyBorder="1" applyAlignment="1">
      <alignment horizontal="right" vertical="center"/>
      <protection/>
    </xf>
    <xf numFmtId="187" fontId="6" fillId="0" borderId="16" xfId="18" applyNumberFormat="1" applyFont="1" applyFill="1" applyBorder="1" applyAlignment="1">
      <alignment horizontal="right" vertical="center"/>
      <protection/>
    </xf>
    <xf numFmtId="187" fontId="7" fillId="0" borderId="5" xfId="18" applyNumberFormat="1" applyFont="1" applyFill="1" applyBorder="1" applyAlignment="1">
      <alignment horizontal="right" vertical="center"/>
      <protection/>
    </xf>
    <xf numFmtId="187" fontId="7" fillId="0" borderId="11" xfId="18" applyNumberFormat="1" applyFont="1" applyFill="1" applyBorder="1" applyAlignment="1">
      <alignment horizontal="right" vertical="center"/>
      <protection/>
    </xf>
    <xf numFmtId="187" fontId="7" fillId="0" borderId="4" xfId="18" applyNumberFormat="1" applyFont="1" applyFill="1" applyBorder="1" applyAlignment="1">
      <alignment horizontal="right" vertical="center"/>
      <protection/>
    </xf>
    <xf numFmtId="187" fontId="7" fillId="0" borderId="8" xfId="18" applyNumberFormat="1" applyFont="1" applyFill="1" applyBorder="1" applyAlignment="1">
      <alignment horizontal="right" vertical="center"/>
      <protection/>
    </xf>
    <xf numFmtId="187" fontId="7" fillId="0" borderId="12" xfId="18" applyNumberFormat="1" applyFont="1" applyFill="1" applyBorder="1" applyAlignment="1">
      <alignment horizontal="right" vertical="center"/>
      <protection/>
    </xf>
    <xf numFmtId="187" fontId="6" fillId="0" borderId="17" xfId="18" applyNumberFormat="1" applyFont="1" applyFill="1" applyBorder="1" applyAlignment="1">
      <alignment horizontal="right" vertical="center"/>
      <protection/>
    </xf>
    <xf numFmtId="187" fontId="6" fillId="0" borderId="3" xfId="18" applyNumberFormat="1" applyFont="1" applyFill="1" applyBorder="1" applyAlignment="1">
      <alignment horizontal="right" vertical="center"/>
      <protection/>
    </xf>
    <xf numFmtId="187" fontId="6" fillId="0" borderId="18" xfId="18" applyNumberFormat="1" applyFont="1" applyFill="1" applyBorder="1" applyAlignment="1">
      <alignment horizontal="right" vertical="center"/>
      <protection/>
    </xf>
    <xf numFmtId="187" fontId="6" fillId="0" borderId="19" xfId="18" applyNumberFormat="1" applyFont="1" applyFill="1" applyBorder="1" applyAlignment="1">
      <alignment horizontal="right" vertical="center"/>
      <protection/>
    </xf>
    <xf numFmtId="187" fontId="7" fillId="0" borderId="20" xfId="18" applyNumberFormat="1" applyFont="1" applyFill="1" applyBorder="1" applyAlignment="1">
      <alignment horizontal="right" vertical="center"/>
      <protection/>
    </xf>
    <xf numFmtId="187" fontId="7" fillId="0" borderId="21" xfId="18" applyNumberFormat="1" applyFont="1" applyFill="1" applyBorder="1" applyAlignment="1">
      <alignment horizontal="right" vertical="center"/>
      <protection/>
    </xf>
    <xf numFmtId="187" fontId="7" fillId="0" borderId="18" xfId="18" applyNumberFormat="1" applyFont="1" applyFill="1" applyBorder="1" applyAlignment="1">
      <alignment horizontal="right" vertical="center"/>
      <protection/>
    </xf>
    <xf numFmtId="187" fontId="6" fillId="0" borderId="0" xfId="18" applyNumberFormat="1" applyFont="1" applyFill="1" applyBorder="1" applyAlignment="1">
      <alignment horizontal="right" vertical="center"/>
      <protection/>
    </xf>
    <xf numFmtId="187" fontId="6" fillId="0" borderId="5" xfId="18" applyNumberFormat="1" applyFont="1" applyFill="1" applyBorder="1" applyAlignment="1">
      <alignment horizontal="right" vertical="center"/>
      <protection/>
    </xf>
    <xf numFmtId="187" fontId="6" fillId="0" borderId="11" xfId="18" applyNumberFormat="1" applyFont="1" applyFill="1" applyBorder="1" applyAlignment="1">
      <alignment horizontal="right" vertical="center"/>
      <protection/>
    </xf>
    <xf numFmtId="187" fontId="6" fillId="0" borderId="8" xfId="18" applyNumberFormat="1" applyFont="1" applyFill="1" applyBorder="1" applyAlignment="1">
      <alignment horizontal="right" vertical="center"/>
      <protection/>
    </xf>
    <xf numFmtId="187" fontId="6" fillId="0" borderId="10" xfId="18" applyNumberFormat="1" applyFont="1" applyFill="1" applyBorder="1" applyAlignment="1">
      <alignment horizontal="right" vertical="center"/>
      <protection/>
    </xf>
    <xf numFmtId="187" fontId="6" fillId="0" borderId="1" xfId="18" applyNumberFormat="1" applyFont="1" applyFill="1" applyBorder="1" applyAlignment="1">
      <alignment vertical="center"/>
      <protection/>
    </xf>
    <xf numFmtId="187" fontId="6" fillId="0" borderId="10" xfId="18" applyNumberFormat="1" applyFont="1" applyFill="1" applyBorder="1" applyAlignment="1">
      <alignment vertical="center"/>
      <protection/>
    </xf>
    <xf numFmtId="187" fontId="6" fillId="0" borderId="13" xfId="18" applyNumberFormat="1" applyFont="1" applyFill="1" applyBorder="1" applyAlignment="1">
      <alignment vertical="center"/>
      <protection/>
    </xf>
    <xf numFmtId="187" fontId="7" fillId="0" borderId="2" xfId="18" applyNumberFormat="1" applyFont="1" applyFill="1" applyBorder="1" applyAlignment="1">
      <alignment horizontal="right" vertical="center"/>
      <protection/>
    </xf>
    <xf numFmtId="187" fontId="7" fillId="0" borderId="9" xfId="18" applyNumberFormat="1" applyFont="1" applyFill="1" applyBorder="1" applyAlignment="1">
      <alignment horizontal="right" vertical="center"/>
      <protection/>
    </xf>
    <xf numFmtId="187" fontId="7" fillId="0" borderId="6" xfId="18" applyNumberFormat="1" applyFont="1" applyFill="1" applyBorder="1" applyAlignment="1">
      <alignment vertical="center"/>
      <protection/>
    </xf>
    <xf numFmtId="187" fontId="6" fillId="0" borderId="4" xfId="18" applyNumberFormat="1" applyFont="1" applyFill="1" applyBorder="1" applyAlignment="1">
      <alignment vertical="center"/>
      <protection/>
    </xf>
    <xf numFmtId="187" fontId="7" fillId="0" borderId="5" xfId="18" applyNumberFormat="1" applyFont="1" applyFill="1" applyBorder="1" applyAlignment="1">
      <alignment vertical="center"/>
      <protection/>
    </xf>
    <xf numFmtId="187" fontId="7" fillId="0" borderId="11" xfId="18" applyNumberFormat="1" applyFont="1" applyFill="1" applyBorder="1" applyAlignment="1">
      <alignment vertical="center"/>
      <protection/>
    </xf>
    <xf numFmtId="187" fontId="7" fillId="0" borderId="22" xfId="18" applyNumberFormat="1" applyFont="1" applyFill="1" applyBorder="1" applyAlignment="1">
      <alignment vertical="center"/>
      <protection/>
    </xf>
    <xf numFmtId="187" fontId="7" fillId="0" borderId="23" xfId="18" applyNumberFormat="1" applyFont="1" applyFill="1" applyBorder="1" applyAlignment="1">
      <alignment vertical="center"/>
      <protection/>
    </xf>
    <xf numFmtId="187" fontId="6" fillId="0" borderId="2" xfId="18" applyNumberFormat="1" applyFont="1" applyFill="1" applyBorder="1" applyAlignment="1">
      <alignment vertical="center"/>
      <protection/>
    </xf>
    <xf numFmtId="187" fontId="7" fillId="0" borderId="8" xfId="18" applyNumberFormat="1" applyFont="1" applyFill="1" applyBorder="1" applyAlignment="1">
      <alignment vertical="center"/>
      <protection/>
    </xf>
    <xf numFmtId="187" fontId="7" fillId="0" borderId="12" xfId="18" applyNumberFormat="1" applyFont="1" applyFill="1" applyBorder="1" applyAlignment="1">
      <alignment vertical="center"/>
      <protection/>
    </xf>
    <xf numFmtId="187" fontId="7" fillId="0" borderId="3" xfId="18" applyNumberFormat="1" applyFont="1" applyFill="1" applyBorder="1" applyAlignment="1">
      <alignment vertical="center"/>
      <protection/>
    </xf>
    <xf numFmtId="187" fontId="7" fillId="0" borderId="18" xfId="18" applyNumberFormat="1" applyFont="1" applyFill="1" applyBorder="1" applyAlignment="1">
      <alignment vertical="center"/>
      <protection/>
    </xf>
    <xf numFmtId="49" fontId="7" fillId="0" borderId="3" xfId="0" applyNumberFormat="1" applyFont="1" applyFill="1" applyBorder="1" applyAlignment="1">
      <alignment vertical="center"/>
    </xf>
    <xf numFmtId="187" fontId="7" fillId="0" borderId="0" xfId="18" applyNumberFormat="1" applyFont="1" applyFill="1" applyBorder="1" applyAlignment="1">
      <alignment vertical="center"/>
      <protection/>
    </xf>
    <xf numFmtId="187" fontId="6" fillId="0" borderId="1" xfId="18" applyNumberFormat="1" applyFont="1" applyFill="1" applyBorder="1" applyAlignment="1">
      <alignment horizontal="left" vertical="center"/>
      <protection/>
    </xf>
    <xf numFmtId="187" fontId="6" fillId="0" borderId="10" xfId="18" applyNumberFormat="1" applyFont="1" applyFill="1" applyBorder="1" applyAlignment="1">
      <alignment horizontal="left" vertical="center"/>
      <protection/>
    </xf>
    <xf numFmtId="187" fontId="7" fillId="0" borderId="1" xfId="18" applyNumberFormat="1" applyFont="1" applyFill="1" applyBorder="1" applyAlignment="1">
      <alignment horizontal="right" vertical="center"/>
      <protection/>
    </xf>
    <xf numFmtId="187" fontId="7" fillId="0" borderId="1" xfId="18" applyNumberFormat="1" applyFont="1" applyFill="1" applyBorder="1" applyAlignment="1">
      <alignment vertical="center"/>
      <protection/>
    </xf>
    <xf numFmtId="49" fontId="7" fillId="0" borderId="6" xfId="0" applyNumberFormat="1" applyFont="1" applyFill="1" applyBorder="1" applyAlignment="1">
      <alignment vertical="center"/>
    </xf>
    <xf numFmtId="187" fontId="7" fillId="0" borderId="10" xfId="18" applyNumberFormat="1" applyFont="1" applyFill="1" applyBorder="1" applyAlignment="1">
      <alignment vertical="center"/>
      <protection/>
    </xf>
    <xf numFmtId="187" fontId="7" fillId="0" borderId="7" xfId="18" applyNumberFormat="1" applyFont="1" applyFill="1" applyBorder="1" applyAlignment="1">
      <alignment vertical="center"/>
      <protection/>
    </xf>
    <xf numFmtId="49" fontId="7" fillId="0" borderId="1" xfId="0" applyNumberFormat="1" applyFont="1" applyFill="1" applyBorder="1" applyAlignment="1">
      <alignment vertical="center"/>
    </xf>
    <xf numFmtId="49" fontId="7" fillId="0" borderId="22" xfId="0" applyNumberFormat="1" applyFont="1" applyFill="1" applyBorder="1" applyAlignment="1">
      <alignment vertical="center"/>
    </xf>
    <xf numFmtId="187" fontId="7" fillId="0" borderId="0" xfId="18" applyNumberFormat="1" applyFont="1" applyFill="1" applyAlignment="1">
      <alignment vertical="top"/>
      <protection/>
    </xf>
    <xf numFmtId="0" fontId="7" fillId="0" borderId="1" xfId="18" applyFont="1" applyFill="1" applyBorder="1" applyAlignment="1">
      <alignment vertical="center"/>
      <protection/>
    </xf>
    <xf numFmtId="0" fontId="7" fillId="0" borderId="7" xfId="18" applyFont="1" applyFill="1" applyBorder="1" applyAlignment="1">
      <alignment vertical="center"/>
      <protection/>
    </xf>
    <xf numFmtId="0" fontId="6" fillId="0" borderId="6" xfId="18" applyFont="1" applyFill="1" applyBorder="1" applyAlignment="1">
      <alignment vertical="center"/>
      <protection/>
    </xf>
    <xf numFmtId="0" fontId="6" fillId="0" borderId="13" xfId="18" applyFont="1" applyFill="1" applyBorder="1" applyAlignment="1">
      <alignment horizontal="center" vertical="center"/>
      <protection/>
    </xf>
    <xf numFmtId="0" fontId="6" fillId="0" borderId="24" xfId="18" applyFont="1" applyFill="1" applyBorder="1" applyAlignment="1">
      <alignment horizontal="center" vertical="center" wrapText="1"/>
      <protection/>
    </xf>
    <xf numFmtId="0" fontId="6" fillId="0" borderId="25" xfId="18" applyFont="1" applyFill="1" applyBorder="1" applyAlignment="1">
      <alignment vertical="center" wrapText="1"/>
      <protection/>
    </xf>
    <xf numFmtId="0" fontId="7" fillId="0" borderId="26" xfId="18" applyFont="1" applyFill="1" applyBorder="1" applyAlignment="1">
      <alignment vertical="center" wrapText="1"/>
      <protection/>
    </xf>
    <xf numFmtId="0" fontId="6" fillId="0" borderId="27" xfId="18" applyFont="1" applyFill="1" applyBorder="1" applyAlignment="1">
      <alignment vertical="center" wrapText="1"/>
      <protection/>
    </xf>
    <xf numFmtId="0" fontId="7" fillId="0" borderId="28" xfId="18" applyFont="1" applyFill="1" applyBorder="1" applyAlignment="1">
      <alignment vertical="center" wrapText="1"/>
      <protection/>
    </xf>
    <xf numFmtId="0" fontId="6" fillId="0" borderId="13" xfId="18" applyFont="1" applyFill="1" applyBorder="1" applyAlignment="1">
      <alignment vertical="center" wrapText="1"/>
      <protection/>
    </xf>
    <xf numFmtId="0" fontId="6" fillId="0" borderId="3" xfId="18" applyFont="1" applyFill="1" applyBorder="1" applyAlignment="1">
      <alignment vertical="center" wrapText="1"/>
      <protection/>
    </xf>
    <xf numFmtId="0" fontId="6" fillId="0" borderId="26" xfId="18" applyFont="1" applyFill="1" applyBorder="1" applyAlignment="1">
      <alignment horizontal="center" vertical="center"/>
      <protection/>
    </xf>
    <xf numFmtId="0" fontId="7" fillId="0" borderId="25" xfId="18" applyFont="1" applyFill="1" applyBorder="1" applyAlignment="1">
      <alignment vertical="center" wrapText="1"/>
      <protection/>
    </xf>
    <xf numFmtId="0" fontId="7" fillId="0" borderId="24" xfId="18" applyFont="1" applyFill="1" applyBorder="1" applyAlignment="1">
      <alignment vertical="center" wrapText="1"/>
      <protection/>
    </xf>
    <xf numFmtId="49" fontId="7" fillId="0" borderId="26" xfId="18" applyNumberFormat="1" applyFont="1" applyFill="1" applyBorder="1" applyAlignment="1">
      <alignment vertical="center"/>
      <protection/>
    </xf>
    <xf numFmtId="49" fontId="6" fillId="0" borderId="27" xfId="18" applyNumberFormat="1" applyFont="1" applyFill="1" applyBorder="1" applyAlignment="1">
      <alignment vertical="center" wrapText="1"/>
      <protection/>
    </xf>
    <xf numFmtId="0" fontId="6" fillId="0" borderId="24" xfId="18" applyFont="1" applyFill="1" applyBorder="1" applyAlignment="1">
      <alignment vertical="center"/>
      <protection/>
    </xf>
    <xf numFmtId="0" fontId="6" fillId="0" borderId="28" xfId="18" applyFont="1" applyFill="1" applyBorder="1" applyAlignment="1">
      <alignment vertical="center"/>
      <protection/>
    </xf>
    <xf numFmtId="0" fontId="6" fillId="0" borderId="13" xfId="18" applyFont="1" applyFill="1" applyBorder="1" applyAlignment="1">
      <alignment vertical="center"/>
      <protection/>
    </xf>
    <xf numFmtId="0" fontId="6" fillId="0" borderId="1" xfId="0" applyFont="1" applyFill="1" applyBorder="1" applyAlignment="1">
      <alignment vertical="center" wrapText="1"/>
    </xf>
    <xf numFmtId="0" fontId="6" fillId="0" borderId="26" xfId="18" applyFont="1" applyFill="1" applyBorder="1" applyAlignment="1">
      <alignment vertical="center"/>
      <protection/>
    </xf>
    <xf numFmtId="0" fontId="7" fillId="0" borderId="25" xfId="18" applyFont="1" applyFill="1" applyBorder="1" applyAlignment="1">
      <alignment horizontal="left" vertical="center" wrapText="1"/>
      <protection/>
    </xf>
    <xf numFmtId="0" fontId="7" fillId="0" borderId="28" xfId="18" applyFont="1" applyFill="1" applyBorder="1" applyAlignment="1">
      <alignment horizontal="left" vertical="center" wrapText="1"/>
      <protection/>
    </xf>
    <xf numFmtId="0" fontId="6" fillId="0" borderId="13" xfId="0" applyFont="1" applyFill="1" applyBorder="1" applyAlignment="1">
      <alignment horizontal="left" vertical="center" wrapText="1"/>
    </xf>
    <xf numFmtId="0" fontId="6" fillId="0" borderId="29" xfId="0" applyFont="1" applyFill="1" applyBorder="1" applyAlignment="1">
      <alignment vertical="center" wrapText="1"/>
    </xf>
    <xf numFmtId="0" fontId="7" fillId="0" borderId="28" xfId="0" applyFont="1" applyFill="1" applyBorder="1" applyAlignment="1">
      <alignment horizontal="left" vertical="center" wrapText="1"/>
    </xf>
    <xf numFmtId="0" fontId="7" fillId="0" borderId="24" xfId="0" applyFont="1" applyBorder="1" applyAlignment="1">
      <alignment vertical="center" wrapText="1"/>
    </xf>
    <xf numFmtId="0" fontId="7" fillId="0" borderId="28" xfId="0" applyFont="1" applyFill="1" applyBorder="1" applyAlignment="1">
      <alignment vertical="center" wrapText="1"/>
    </xf>
    <xf numFmtId="0" fontId="7" fillId="0" borderId="24" xfId="0" applyFont="1" applyFill="1" applyBorder="1" applyAlignment="1">
      <alignment vertical="center" wrapText="1"/>
    </xf>
    <xf numFmtId="0" fontId="7" fillId="0" borderId="22" xfId="0" applyFont="1" applyFill="1" applyBorder="1" applyAlignment="1">
      <alignment vertical="center" wrapText="1"/>
    </xf>
    <xf numFmtId="0" fontId="6" fillId="0" borderId="27" xfId="0" applyFont="1" applyFill="1" applyBorder="1" applyAlignment="1">
      <alignment vertical="center" wrapText="1"/>
    </xf>
    <xf numFmtId="0" fontId="7" fillId="0" borderId="30" xfId="0" applyFont="1" applyBorder="1" applyAlignment="1">
      <alignment vertical="center" wrapText="1"/>
    </xf>
    <xf numFmtId="0" fontId="7" fillId="0" borderId="31"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7" fillId="0" borderId="28" xfId="0" applyNumberFormat="1" applyFont="1" applyFill="1" applyBorder="1" applyAlignment="1">
      <alignment vertical="center" wrapText="1"/>
    </xf>
    <xf numFmtId="49" fontId="7" fillId="0" borderId="26" xfId="0" applyNumberFormat="1" applyFont="1" applyFill="1" applyBorder="1" applyAlignment="1">
      <alignment vertical="center" wrapText="1"/>
    </xf>
    <xf numFmtId="49" fontId="6" fillId="0" borderId="1" xfId="0" applyNumberFormat="1" applyFont="1" applyFill="1" applyBorder="1" applyAlignment="1">
      <alignment vertical="center" wrapText="1"/>
    </xf>
    <xf numFmtId="0" fontId="6" fillId="0" borderId="27" xfId="0" applyFont="1" applyBorder="1" applyAlignment="1">
      <alignment vertical="center" wrapText="1"/>
    </xf>
    <xf numFmtId="0" fontId="6" fillId="0" borderId="1" xfId="0" applyFont="1" applyFill="1" applyBorder="1" applyAlignment="1">
      <alignment horizontal="left" vertical="center"/>
    </xf>
    <xf numFmtId="0" fontId="7" fillId="0" borderId="1" xfId="0" applyNumberFormat="1" applyFont="1" applyFill="1" applyBorder="1" applyAlignment="1">
      <alignment vertical="center" wrapText="1"/>
    </xf>
    <xf numFmtId="0" fontId="7" fillId="0" borderId="26" xfId="0" applyNumberFormat="1" applyFont="1" applyFill="1" applyBorder="1" applyAlignment="1">
      <alignment vertical="center" wrapText="1"/>
    </xf>
    <xf numFmtId="0" fontId="7" fillId="0" borderId="1" xfId="0" applyFont="1" applyFill="1" applyBorder="1" applyAlignment="1">
      <alignment vertical="center" wrapText="1"/>
    </xf>
    <xf numFmtId="0" fontId="7" fillId="0" borderId="3" xfId="0" applyFont="1" applyFill="1" applyBorder="1" applyAlignment="1">
      <alignment vertical="center" wrapText="1"/>
    </xf>
    <xf numFmtId="0" fontId="7" fillId="0" borderId="3" xfId="0" applyNumberFormat="1" applyFont="1" applyFill="1" applyBorder="1" applyAlignment="1">
      <alignment vertical="center" wrapText="1"/>
    </xf>
    <xf numFmtId="0" fontId="6" fillId="0" borderId="14" xfId="0" applyFont="1" applyFill="1" applyBorder="1" applyAlignment="1">
      <alignment vertical="center"/>
    </xf>
    <xf numFmtId="187" fontId="7" fillId="0" borderId="0" xfId="18" applyNumberFormat="1" applyFont="1" applyFill="1">
      <alignment/>
      <protection/>
    </xf>
    <xf numFmtId="0" fontId="7" fillId="0" borderId="8" xfId="18" applyFont="1" applyFill="1" applyBorder="1" applyAlignment="1">
      <alignment vertical="center"/>
      <protection/>
    </xf>
    <xf numFmtId="0" fontId="7" fillId="0" borderId="31" xfId="18" applyFont="1" applyFill="1" applyBorder="1" applyAlignment="1">
      <alignment horizontal="left" vertical="center" wrapText="1"/>
      <protection/>
    </xf>
    <xf numFmtId="0" fontId="6" fillId="0" borderId="1" xfId="0" applyNumberFormat="1" applyFont="1" applyFill="1" applyBorder="1" applyAlignment="1">
      <alignment vertical="center" wrapText="1"/>
    </xf>
    <xf numFmtId="0" fontId="13" fillId="0" borderId="5" xfId="0" applyFont="1" applyBorder="1" applyAlignment="1">
      <alignment vertical="center"/>
    </xf>
    <xf numFmtId="0" fontId="13" fillId="0" borderId="5" xfId="0" applyFont="1" applyBorder="1" applyAlignment="1">
      <alignment vertical="center" wrapText="1"/>
    </xf>
    <xf numFmtId="0" fontId="6" fillId="0" borderId="1" xfId="18" applyFont="1" applyFill="1" applyBorder="1" applyAlignment="1">
      <alignment horizontal="center" vertical="center" wrapText="1"/>
      <protection/>
    </xf>
    <xf numFmtId="0" fontId="6" fillId="0" borderId="13" xfId="18" applyFont="1" applyFill="1" applyBorder="1" applyAlignment="1">
      <alignment horizontal="left" vertical="center"/>
      <protection/>
    </xf>
    <xf numFmtId="49" fontId="7" fillId="0" borderId="5" xfId="18" applyNumberFormat="1" applyFont="1" applyFill="1" applyBorder="1" applyAlignment="1">
      <alignment vertical="center"/>
      <protection/>
    </xf>
    <xf numFmtId="0" fontId="7" fillId="0" borderId="28" xfId="0" applyFont="1" applyBorder="1" applyAlignment="1">
      <alignment vertical="center" wrapText="1"/>
    </xf>
    <xf numFmtId="187" fontId="7" fillId="0" borderId="2" xfId="18" applyNumberFormat="1" applyFont="1" applyFill="1" applyBorder="1" applyAlignment="1">
      <alignment vertical="center"/>
      <protection/>
    </xf>
    <xf numFmtId="0" fontId="13" fillId="0" borderId="11" xfId="0" applyFont="1" applyBorder="1" applyAlignment="1">
      <alignment horizontal="left" vertical="top" wrapText="1"/>
    </xf>
    <xf numFmtId="173" fontId="7" fillId="0" borderId="0" xfId="18" applyNumberFormat="1" applyFont="1" applyFill="1" applyAlignment="1">
      <alignment horizontal="center"/>
      <protection/>
    </xf>
    <xf numFmtId="0" fontId="11" fillId="0" borderId="0" xfId="0" applyFont="1" applyAlignment="1">
      <alignment horizontal="left"/>
    </xf>
    <xf numFmtId="0" fontId="5" fillId="0" borderId="0" xfId="0" applyFont="1" applyFill="1" applyAlignment="1">
      <alignment horizontal="center"/>
    </xf>
    <xf numFmtId="0" fontId="13" fillId="0" borderId="0" xfId="18" applyFont="1" applyFill="1" applyAlignment="1">
      <alignment horizontal="center"/>
      <protection/>
    </xf>
    <xf numFmtId="0" fontId="14" fillId="0" borderId="0" xfId="0" applyFont="1" applyFill="1" applyAlignment="1">
      <alignment horizontal="center" vertical="center" wrapText="1"/>
    </xf>
  </cellXfs>
  <cellStyles count="9">
    <cellStyle name="Normal" xfId="0"/>
    <cellStyle name="Hyperlink" xfId="15"/>
    <cellStyle name="Currency" xfId="16"/>
    <cellStyle name="Currency [0]" xfId="17"/>
    <cellStyle name="Обычный_План  доходов"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3-&#1084;&#1072;&#1088;&#1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коды"/>
      <sheetName val="по месячно "/>
      <sheetName val="3"/>
      <sheetName val="исполнение"/>
      <sheetName val="приложение"/>
      <sheetName val="к балансовой"/>
      <sheetName val="каркавину"/>
    </sheetNames>
    <sheetDataSet>
      <sheetData sheetId="0">
        <row r="6">
          <cell r="F6">
            <v>10985899.78</v>
          </cell>
        </row>
        <row r="14">
          <cell r="F14">
            <v>2254750.3699999996</v>
          </cell>
        </row>
        <row r="18">
          <cell r="F18">
            <v>987451.0000000001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31"/>
  <sheetViews>
    <sheetView tabSelected="1" view="pageBreakPreview" zoomScaleSheetLayoutView="100" workbookViewId="0" topLeftCell="A1">
      <selection activeCell="K11" sqref="K11"/>
    </sheetView>
  </sheetViews>
  <sheetFormatPr defaultColWidth="9.00390625" defaultRowHeight="12.75"/>
  <cols>
    <col min="1" max="1" width="18.75390625" style="4" customWidth="1"/>
    <col min="2" max="2" width="54.00390625" style="4" customWidth="1"/>
    <col min="3" max="4" width="10.25390625" style="2" customWidth="1"/>
    <col min="5" max="5" width="11.25390625" style="2" customWidth="1"/>
    <col min="6" max="6" width="11.125" style="2" customWidth="1"/>
    <col min="7" max="7" width="9.125" style="2" bestFit="1" customWidth="1"/>
    <col min="8" max="16384" width="8.875" style="2" customWidth="1"/>
  </cols>
  <sheetData>
    <row r="1" spans="2:4" ht="15">
      <c r="B1" s="1"/>
      <c r="D1" s="3" t="s">
        <v>134</v>
      </c>
    </row>
    <row r="2" spans="2:6" ht="15">
      <c r="B2" s="1"/>
      <c r="D2" s="172" t="s">
        <v>8</v>
      </c>
      <c r="E2" s="172"/>
      <c r="F2" s="172"/>
    </row>
    <row r="3" spans="2:6" ht="15">
      <c r="B3" s="1"/>
      <c r="D3" s="172" t="s">
        <v>9</v>
      </c>
      <c r="E3" s="172"/>
      <c r="F3" s="172"/>
    </row>
    <row r="4" spans="2:4" ht="15">
      <c r="B4" s="1"/>
      <c r="D4" s="3" t="s">
        <v>160</v>
      </c>
    </row>
    <row r="5" spans="2:3" ht="12.75">
      <c r="B5" s="1"/>
      <c r="C5" s="4"/>
    </row>
    <row r="6" spans="1:6" ht="15.75">
      <c r="A6" s="173" t="s">
        <v>10</v>
      </c>
      <c r="B6" s="173"/>
      <c r="C6" s="173"/>
      <c r="D6" s="173"/>
      <c r="E6" s="173"/>
      <c r="F6" s="173"/>
    </row>
    <row r="7" spans="1:6" ht="15.75">
      <c r="A7" s="173" t="s">
        <v>154</v>
      </c>
      <c r="B7" s="173"/>
      <c r="C7" s="173"/>
      <c r="D7" s="173"/>
      <c r="E7" s="173"/>
      <c r="F7" s="173"/>
    </row>
    <row r="8" spans="2:6" ht="6" customHeight="1">
      <c r="B8" s="5"/>
      <c r="C8" s="5"/>
      <c r="D8" s="5"/>
      <c r="E8" s="5"/>
      <c r="F8" s="5"/>
    </row>
    <row r="9" spans="1:6" ht="15.75" customHeight="1">
      <c r="A9" s="173" t="s">
        <v>11</v>
      </c>
      <c r="B9" s="173"/>
      <c r="C9" s="173"/>
      <c r="D9" s="173"/>
      <c r="E9" s="173"/>
      <c r="F9" s="173"/>
    </row>
    <row r="10" spans="3:6" ht="15" customHeight="1" thickBot="1">
      <c r="C10" s="30"/>
      <c r="D10" s="30"/>
      <c r="E10" s="30"/>
      <c r="F10" s="30" t="s">
        <v>158</v>
      </c>
    </row>
    <row r="11" spans="1:6" ht="45" customHeight="1" thickBot="1">
      <c r="A11" s="55" t="s">
        <v>12</v>
      </c>
      <c r="B11" s="55" t="s">
        <v>73</v>
      </c>
      <c r="C11" s="56" t="s">
        <v>116</v>
      </c>
      <c r="D11" s="57" t="s">
        <v>124</v>
      </c>
      <c r="E11" s="57" t="s">
        <v>125</v>
      </c>
      <c r="F11" s="57" t="s">
        <v>7</v>
      </c>
    </row>
    <row r="12" spans="1:6" s="27" customFormat="1" ht="13.5" thickBot="1">
      <c r="A12" s="22"/>
      <c r="B12" s="58">
        <v>1</v>
      </c>
      <c r="C12" s="117">
        <v>2</v>
      </c>
      <c r="D12" s="58">
        <v>3</v>
      </c>
      <c r="E12" s="117">
        <v>4</v>
      </c>
      <c r="F12" s="165">
        <v>5</v>
      </c>
    </row>
    <row r="13" spans="1:7" ht="27" customHeight="1" thickBot="1">
      <c r="A13" s="7" t="s">
        <v>13</v>
      </c>
      <c r="B13" s="118" t="s">
        <v>111</v>
      </c>
      <c r="C13" s="59">
        <f>C14+C26+C45</f>
        <v>374106</v>
      </c>
      <c r="D13" s="59">
        <f>D14+D26+D45</f>
        <v>163960</v>
      </c>
      <c r="E13" s="59">
        <f>E14+E26+E45</f>
        <v>171677.99999999997</v>
      </c>
      <c r="F13" s="59">
        <f aca="true" t="shared" si="0" ref="F13:F30">IF(D13&lt;&gt;0,(E13/D13)*100,)</f>
        <v>104.7072456696755</v>
      </c>
      <c r="G13" s="50"/>
    </row>
    <row r="14" spans="1:6" ht="13.5" thickBot="1">
      <c r="A14" s="8"/>
      <c r="B14" s="58" t="s">
        <v>78</v>
      </c>
      <c r="C14" s="60">
        <f>C15+C17+C20+C23</f>
        <v>317462</v>
      </c>
      <c r="D14" s="60">
        <f>D15+D17+D20+D23</f>
        <v>139772</v>
      </c>
      <c r="E14" s="61">
        <f>SUM(E15,E17,E20,E25,E23,E24)</f>
        <v>143725.59999999998</v>
      </c>
      <c r="F14" s="60">
        <f t="shared" si="0"/>
        <v>102.82860658787165</v>
      </c>
    </row>
    <row r="15" spans="1:6" ht="12.75">
      <c r="A15" s="9" t="s">
        <v>14</v>
      </c>
      <c r="B15" s="119" t="s">
        <v>74</v>
      </c>
      <c r="C15" s="62">
        <f>SUM(C16)</f>
        <v>171458</v>
      </c>
      <c r="D15" s="62">
        <f>SUM(D16)</f>
        <v>74070</v>
      </c>
      <c r="E15" s="63">
        <f>SUM(E16)</f>
        <v>73835.9</v>
      </c>
      <c r="F15" s="62">
        <f t="shared" si="0"/>
        <v>99.68394761711893</v>
      </c>
    </row>
    <row r="16" spans="1:6" ht="15" customHeight="1" thickBot="1">
      <c r="A16" s="10" t="s">
        <v>15</v>
      </c>
      <c r="B16" s="120" t="s">
        <v>71</v>
      </c>
      <c r="C16" s="64">
        <v>171458</v>
      </c>
      <c r="D16" s="65">
        <v>74070</v>
      </c>
      <c r="E16" s="66">
        <v>73835.9</v>
      </c>
      <c r="F16" s="65">
        <f t="shared" si="0"/>
        <v>99.68394761711893</v>
      </c>
    </row>
    <row r="17" spans="1:6" ht="13.5" customHeight="1">
      <c r="A17" s="9" t="s">
        <v>16</v>
      </c>
      <c r="B17" s="121" t="s">
        <v>69</v>
      </c>
      <c r="C17" s="67">
        <f>SUM(C18:C19)</f>
        <v>71908</v>
      </c>
      <c r="D17" s="67">
        <f>SUM(D18:D19)</f>
        <v>33394</v>
      </c>
      <c r="E17" s="68">
        <f>SUM(E18:E19)</f>
        <v>36843.9</v>
      </c>
      <c r="F17" s="67">
        <f t="shared" si="0"/>
        <v>110.33089776606577</v>
      </c>
    </row>
    <row r="18" spans="1:6" ht="22.5" customHeight="1">
      <c r="A18" s="11" t="s">
        <v>17</v>
      </c>
      <c r="B18" s="122" t="s">
        <v>80</v>
      </c>
      <c r="C18" s="69">
        <v>27958</v>
      </c>
      <c r="D18" s="69">
        <v>12078</v>
      </c>
      <c r="E18" s="70">
        <v>16175.2</v>
      </c>
      <c r="F18" s="71">
        <f t="shared" si="0"/>
        <v>133.92283490644147</v>
      </c>
    </row>
    <row r="19" spans="1:6" ht="19.5" customHeight="1" thickBot="1">
      <c r="A19" s="10" t="s">
        <v>18</v>
      </c>
      <c r="B19" s="120" t="s">
        <v>81</v>
      </c>
      <c r="C19" s="64">
        <v>43950</v>
      </c>
      <c r="D19" s="72">
        <v>21316</v>
      </c>
      <c r="E19" s="66">
        <v>20668.7</v>
      </c>
      <c r="F19" s="64">
        <f t="shared" si="0"/>
        <v>96.96331394257834</v>
      </c>
    </row>
    <row r="20" spans="1:6" ht="12.75">
      <c r="A20" s="9" t="s">
        <v>19</v>
      </c>
      <c r="B20" s="121" t="s">
        <v>70</v>
      </c>
      <c r="C20" s="67">
        <f>SUM(C21:C22)</f>
        <v>63801</v>
      </c>
      <c r="D20" s="62">
        <f>SUM(D21:D22)</f>
        <v>27778</v>
      </c>
      <c r="E20" s="68">
        <f>SUM(E21:E22)</f>
        <v>26322</v>
      </c>
      <c r="F20" s="62">
        <f t="shared" si="0"/>
        <v>94.75844193246455</v>
      </c>
    </row>
    <row r="21" spans="1:6" s="27" customFormat="1" ht="34.5" customHeight="1">
      <c r="A21" s="12" t="s">
        <v>20</v>
      </c>
      <c r="B21" s="122" t="s">
        <v>1</v>
      </c>
      <c r="C21" s="69">
        <v>5069</v>
      </c>
      <c r="D21" s="69">
        <v>203</v>
      </c>
      <c r="E21" s="70">
        <v>712.8</v>
      </c>
      <c r="F21" s="71">
        <f t="shared" si="0"/>
        <v>351.13300492610836</v>
      </c>
    </row>
    <row r="22" spans="1:6" s="27" customFormat="1" ht="13.5" thickBot="1">
      <c r="A22" s="10" t="s">
        <v>21</v>
      </c>
      <c r="B22" s="120" t="s">
        <v>72</v>
      </c>
      <c r="C22" s="72">
        <v>58732</v>
      </c>
      <c r="D22" s="72">
        <v>27575</v>
      </c>
      <c r="E22" s="73">
        <v>25609.2</v>
      </c>
      <c r="F22" s="65">
        <f t="shared" si="0"/>
        <v>92.87107887579329</v>
      </c>
    </row>
    <row r="23" spans="1:6" ht="13.5" thickBot="1">
      <c r="A23" s="7" t="s">
        <v>22</v>
      </c>
      <c r="B23" s="123" t="s">
        <v>93</v>
      </c>
      <c r="C23" s="60">
        <v>10295</v>
      </c>
      <c r="D23" s="60">
        <v>4530</v>
      </c>
      <c r="E23" s="61">
        <v>6277.8</v>
      </c>
      <c r="F23" s="60">
        <f t="shared" si="0"/>
        <v>138.58278145695365</v>
      </c>
    </row>
    <row r="24" spans="1:6" s="27" customFormat="1" ht="24" customHeight="1">
      <c r="A24" s="13" t="s">
        <v>23</v>
      </c>
      <c r="B24" s="121" t="s">
        <v>2</v>
      </c>
      <c r="C24" s="67"/>
      <c r="D24" s="67"/>
      <c r="E24" s="74">
        <v>453.7</v>
      </c>
      <c r="F24" s="67">
        <f t="shared" si="0"/>
        <v>0</v>
      </c>
    </row>
    <row r="25" spans="1:6" ht="24.75" thickBot="1">
      <c r="A25" s="14" t="s">
        <v>24</v>
      </c>
      <c r="B25" s="124" t="s">
        <v>159</v>
      </c>
      <c r="C25" s="75"/>
      <c r="D25" s="75"/>
      <c r="E25" s="76">
        <v>-7.7</v>
      </c>
      <c r="F25" s="75">
        <f t="shared" si="0"/>
        <v>0</v>
      </c>
    </row>
    <row r="26" spans="1:6" ht="15.75" customHeight="1" thickBot="1">
      <c r="A26" s="15"/>
      <c r="B26" s="125" t="s">
        <v>77</v>
      </c>
      <c r="C26" s="75">
        <f>C27+C35+C37+C39+C41+C42+C43</f>
        <v>53644</v>
      </c>
      <c r="D26" s="75">
        <f>D27+D35+D37+D39+D41+D42+D43</f>
        <v>21588</v>
      </c>
      <c r="E26" s="77">
        <f>E27+E35+E37+E39+E41+E42+E43</f>
        <v>25352.4</v>
      </c>
      <c r="F26" s="75">
        <f t="shared" si="0"/>
        <v>117.43746525847693</v>
      </c>
    </row>
    <row r="27" spans="1:6" ht="28.5" customHeight="1">
      <c r="A27" s="9" t="s">
        <v>25</v>
      </c>
      <c r="B27" s="121" t="s">
        <v>82</v>
      </c>
      <c r="C27" s="67">
        <f>SUM(C28:C34)</f>
        <v>38775</v>
      </c>
      <c r="D27" s="67">
        <f>SUM(D28:D34)</f>
        <v>16440</v>
      </c>
      <c r="E27" s="68">
        <f>SUM(E28:E34)</f>
        <v>18030.5</v>
      </c>
      <c r="F27" s="62">
        <f t="shared" si="0"/>
        <v>109.67457420924573</v>
      </c>
    </row>
    <row r="28" spans="1:6" ht="27" customHeight="1">
      <c r="A28" s="12" t="s">
        <v>26</v>
      </c>
      <c r="B28" s="122" t="s">
        <v>86</v>
      </c>
      <c r="C28" s="69">
        <v>13175</v>
      </c>
      <c r="D28" s="69">
        <v>6587</v>
      </c>
      <c r="E28" s="70">
        <v>1350.1</v>
      </c>
      <c r="F28" s="71">
        <f t="shared" si="0"/>
        <v>20.496432366783058</v>
      </c>
    </row>
    <row r="29" spans="1:6" ht="60.75" customHeight="1">
      <c r="A29" s="12" t="s">
        <v>27</v>
      </c>
      <c r="B29" s="122" t="s">
        <v>5</v>
      </c>
      <c r="C29" s="69">
        <v>7500</v>
      </c>
      <c r="D29" s="65">
        <v>2585</v>
      </c>
      <c r="E29" s="66">
        <v>4096.4</v>
      </c>
      <c r="F29" s="71">
        <f t="shared" si="0"/>
        <v>158.46808510638297</v>
      </c>
    </row>
    <row r="30" spans="1:6" ht="55.5" customHeight="1">
      <c r="A30" s="12" t="s">
        <v>28</v>
      </c>
      <c r="B30" s="122" t="s">
        <v>6</v>
      </c>
      <c r="C30" s="69">
        <v>100</v>
      </c>
      <c r="D30" s="69">
        <v>40</v>
      </c>
      <c r="E30" s="70">
        <v>77.1</v>
      </c>
      <c r="F30" s="71">
        <f t="shared" si="0"/>
        <v>192.74999999999997</v>
      </c>
    </row>
    <row r="31" spans="1:6" ht="38.25" customHeight="1">
      <c r="A31" s="16" t="s">
        <v>29</v>
      </c>
      <c r="B31" s="126" t="s">
        <v>117</v>
      </c>
      <c r="C31" s="71"/>
      <c r="D31" s="71"/>
      <c r="E31" s="70">
        <v>258.8</v>
      </c>
      <c r="F31" s="71"/>
    </row>
    <row r="32" spans="1:6" ht="51" customHeight="1">
      <c r="A32" s="17" t="s">
        <v>30</v>
      </c>
      <c r="B32" s="126" t="s">
        <v>87</v>
      </c>
      <c r="C32" s="71">
        <v>1827</v>
      </c>
      <c r="D32" s="71">
        <v>772</v>
      </c>
      <c r="E32" s="78">
        <v>1555.8</v>
      </c>
      <c r="F32" s="71">
        <f aca="true" t="shared" si="1" ref="F32:F50">IF(D32&lt;&gt;0,(E32/D32)*100,)</f>
        <v>201.5284974093264</v>
      </c>
    </row>
    <row r="33" spans="1:6" ht="39" customHeight="1">
      <c r="A33" s="17" t="s">
        <v>31</v>
      </c>
      <c r="B33" s="126" t="s">
        <v>88</v>
      </c>
      <c r="C33" s="71">
        <v>5000</v>
      </c>
      <c r="D33" s="71">
        <v>1850</v>
      </c>
      <c r="E33" s="79">
        <v>1193.3</v>
      </c>
      <c r="F33" s="71">
        <f t="shared" si="1"/>
        <v>64.50270270270269</v>
      </c>
    </row>
    <row r="34" spans="1:6" ht="27" customHeight="1" thickBot="1">
      <c r="A34" s="18" t="s">
        <v>32</v>
      </c>
      <c r="B34" s="127" t="s">
        <v>89</v>
      </c>
      <c r="C34" s="65">
        <v>11173</v>
      </c>
      <c r="D34" s="65">
        <v>4606</v>
      </c>
      <c r="E34" s="66">
        <v>9499</v>
      </c>
      <c r="F34" s="65">
        <f t="shared" si="1"/>
        <v>206.23100303951367</v>
      </c>
    </row>
    <row r="35" spans="1:6" ht="12.75">
      <c r="A35" s="9" t="s">
        <v>33</v>
      </c>
      <c r="B35" s="121" t="s">
        <v>83</v>
      </c>
      <c r="C35" s="67">
        <f>SUM(C36)</f>
        <v>560</v>
      </c>
      <c r="D35" s="67">
        <v>280</v>
      </c>
      <c r="E35" s="68">
        <f>SUM(E36)</f>
        <v>566</v>
      </c>
      <c r="F35" s="67">
        <f t="shared" si="1"/>
        <v>202.14285714285714</v>
      </c>
    </row>
    <row r="36" spans="1:6" ht="15" customHeight="1" thickBot="1">
      <c r="A36" s="10" t="s">
        <v>34</v>
      </c>
      <c r="B36" s="128" t="s">
        <v>90</v>
      </c>
      <c r="C36" s="64">
        <v>560</v>
      </c>
      <c r="D36" s="64">
        <v>280</v>
      </c>
      <c r="E36" s="80">
        <v>566</v>
      </c>
      <c r="F36" s="65">
        <f t="shared" si="1"/>
        <v>202.14285714285714</v>
      </c>
    </row>
    <row r="37" spans="1:6" ht="24.75" customHeight="1">
      <c r="A37" s="9" t="s">
        <v>35</v>
      </c>
      <c r="B37" s="129" t="s">
        <v>84</v>
      </c>
      <c r="C37" s="67">
        <f>C38</f>
        <v>1300</v>
      </c>
      <c r="D37" s="67">
        <v>650</v>
      </c>
      <c r="E37" s="68">
        <f>E38</f>
        <v>947.9</v>
      </c>
      <c r="F37" s="67">
        <f t="shared" si="1"/>
        <v>145.83076923076922</v>
      </c>
    </row>
    <row r="38" spans="1:6" ht="26.25" customHeight="1" thickBot="1">
      <c r="A38" s="10" t="s">
        <v>36</v>
      </c>
      <c r="B38" s="120" t="s">
        <v>118</v>
      </c>
      <c r="C38" s="64">
        <v>1300</v>
      </c>
      <c r="D38" s="65">
        <v>650</v>
      </c>
      <c r="E38" s="66">
        <v>947.9</v>
      </c>
      <c r="F38" s="64">
        <f t="shared" si="1"/>
        <v>145.83076923076922</v>
      </c>
    </row>
    <row r="39" spans="1:6" ht="12.75">
      <c r="A39" s="9" t="s">
        <v>37</v>
      </c>
      <c r="B39" s="121" t="s">
        <v>79</v>
      </c>
      <c r="C39" s="67">
        <f>SUM(C40)</f>
        <v>4000</v>
      </c>
      <c r="D39" s="67">
        <v>150</v>
      </c>
      <c r="E39" s="68">
        <f>SUM(E40)</f>
        <v>214.9</v>
      </c>
      <c r="F39" s="62">
        <f t="shared" si="1"/>
        <v>143.26666666666668</v>
      </c>
    </row>
    <row r="40" spans="1:6" ht="24.75" thickBot="1">
      <c r="A40" s="10" t="s">
        <v>38</v>
      </c>
      <c r="B40" s="120" t="s">
        <v>91</v>
      </c>
      <c r="C40" s="64">
        <v>4000</v>
      </c>
      <c r="D40" s="64">
        <v>150</v>
      </c>
      <c r="E40" s="80">
        <v>214.9</v>
      </c>
      <c r="F40" s="65">
        <f t="shared" si="1"/>
        <v>143.26666666666668</v>
      </c>
    </row>
    <row r="41" spans="1:6" ht="12.75">
      <c r="A41" s="19" t="s">
        <v>39</v>
      </c>
      <c r="B41" s="130" t="s">
        <v>75</v>
      </c>
      <c r="C41" s="59">
        <v>457</v>
      </c>
      <c r="D41" s="59">
        <v>237</v>
      </c>
      <c r="E41" s="81">
        <v>128.8</v>
      </c>
      <c r="F41" s="67">
        <f t="shared" si="1"/>
        <v>54.34599156118144</v>
      </c>
    </row>
    <row r="42" spans="1:6" ht="12.75">
      <c r="A42" s="20" t="s">
        <v>40</v>
      </c>
      <c r="B42" s="131" t="s">
        <v>94</v>
      </c>
      <c r="C42" s="82">
        <v>8552</v>
      </c>
      <c r="D42" s="82">
        <v>3831</v>
      </c>
      <c r="E42" s="83">
        <v>5259.2</v>
      </c>
      <c r="F42" s="62">
        <f t="shared" si="1"/>
        <v>137.28008352910464</v>
      </c>
    </row>
    <row r="43" spans="1:6" ht="13.5" thickBot="1">
      <c r="A43" s="21" t="s">
        <v>41</v>
      </c>
      <c r="B43" s="130" t="s">
        <v>76</v>
      </c>
      <c r="C43" s="59"/>
      <c r="D43" s="59"/>
      <c r="E43" s="81">
        <v>205.1</v>
      </c>
      <c r="F43" s="84">
        <f t="shared" si="1"/>
        <v>0</v>
      </c>
    </row>
    <row r="44" spans="1:6" ht="15" customHeight="1" thickBot="1">
      <c r="A44" s="22" t="s">
        <v>42</v>
      </c>
      <c r="B44" s="132" t="s">
        <v>113</v>
      </c>
      <c r="C44" s="60"/>
      <c r="D44" s="60"/>
      <c r="E44" s="85">
        <v>-489.6</v>
      </c>
      <c r="F44" s="59">
        <f t="shared" si="1"/>
        <v>0</v>
      </c>
    </row>
    <row r="45" spans="1:6" ht="15" customHeight="1" thickBot="1">
      <c r="A45" s="23" t="s">
        <v>43</v>
      </c>
      <c r="B45" s="133" t="s">
        <v>121</v>
      </c>
      <c r="C45" s="86">
        <v>3000</v>
      </c>
      <c r="D45" s="87">
        <v>2600</v>
      </c>
      <c r="E45" s="88">
        <v>2600</v>
      </c>
      <c r="F45" s="60">
        <f t="shared" si="1"/>
        <v>100</v>
      </c>
    </row>
    <row r="46" spans="1:6" ht="15" customHeight="1" thickBot="1">
      <c r="A46" s="15"/>
      <c r="B46" s="134" t="s">
        <v>85</v>
      </c>
      <c r="C46" s="75">
        <f>SUM(C47:C49)</f>
        <v>208727</v>
      </c>
      <c r="D46" s="75">
        <f>SUM(D47:D49)</f>
        <v>183068.7</v>
      </c>
      <c r="E46" s="76">
        <f>SUM(E47:E49)</f>
        <v>183068.7</v>
      </c>
      <c r="F46" s="75">
        <f t="shared" si="1"/>
        <v>100</v>
      </c>
    </row>
    <row r="47" spans="1:6" ht="34.5" customHeight="1">
      <c r="A47" s="24" t="s">
        <v>44</v>
      </c>
      <c r="B47" s="135" t="s">
        <v>96</v>
      </c>
      <c r="C47" s="89">
        <v>14633</v>
      </c>
      <c r="D47" s="89">
        <v>7170</v>
      </c>
      <c r="E47" s="90">
        <v>7170</v>
      </c>
      <c r="F47" s="71">
        <f t="shared" si="1"/>
        <v>100</v>
      </c>
    </row>
    <row r="48" spans="1:6" ht="39" customHeight="1">
      <c r="A48" s="16" t="s">
        <v>44</v>
      </c>
      <c r="B48" s="136" t="s">
        <v>127</v>
      </c>
      <c r="C48" s="71">
        <v>185243</v>
      </c>
      <c r="D48" s="71">
        <v>171561.7</v>
      </c>
      <c r="E48" s="69">
        <v>171561.7</v>
      </c>
      <c r="F48" s="71">
        <f t="shared" si="1"/>
        <v>100</v>
      </c>
    </row>
    <row r="49" spans="1:6" ht="27.75" customHeight="1" thickBot="1">
      <c r="A49" s="160" t="s">
        <v>45</v>
      </c>
      <c r="B49" s="161" t="s">
        <v>95</v>
      </c>
      <c r="C49" s="98">
        <v>8851</v>
      </c>
      <c r="D49" s="72">
        <v>4337</v>
      </c>
      <c r="E49" s="73">
        <v>4337</v>
      </c>
      <c r="F49" s="72">
        <f t="shared" si="1"/>
        <v>100</v>
      </c>
    </row>
    <row r="50" spans="1:6" ht="15" customHeight="1" thickBot="1">
      <c r="A50" s="114"/>
      <c r="B50" s="166" t="s">
        <v>92</v>
      </c>
      <c r="C50" s="60">
        <f>C13+C46</f>
        <v>582833</v>
      </c>
      <c r="D50" s="60">
        <f>D13+D46</f>
        <v>347028.7</v>
      </c>
      <c r="E50" s="61">
        <f>E13+E46+E44</f>
        <v>354257.1</v>
      </c>
      <c r="F50" s="60">
        <f t="shared" si="1"/>
        <v>102.08294011417497</v>
      </c>
    </row>
    <row r="51" spans="1:6" ht="13.5" thickBot="1">
      <c r="A51" s="114"/>
      <c r="B51" s="137" t="s">
        <v>97</v>
      </c>
      <c r="C51" s="86">
        <f>C52+C64+C67+C73+C72</f>
        <v>556654.4</v>
      </c>
      <c r="D51" s="86">
        <f>D52+D64+D67+D73+D72</f>
        <v>253737.3</v>
      </c>
      <c r="E51" s="86">
        <f>E52+E64+E67+E73+E72</f>
        <v>253737.3</v>
      </c>
      <c r="F51" s="86">
        <f aca="true" t="shared" si="2" ref="F51:F62">E51/D51*100</f>
        <v>100</v>
      </c>
    </row>
    <row r="52" spans="1:6" ht="42" customHeight="1">
      <c r="A52" s="15"/>
      <c r="B52" s="138" t="s">
        <v>98</v>
      </c>
      <c r="C52" s="92">
        <f>SUM(C53:C63)</f>
        <v>191738</v>
      </c>
      <c r="D52" s="92">
        <f>SUM(D53:D63)</f>
        <v>88555.09999999999</v>
      </c>
      <c r="E52" s="92">
        <f>SUM(E53:E63)</f>
        <v>88555.09999999999</v>
      </c>
      <c r="F52" s="92">
        <f t="shared" si="2"/>
        <v>100</v>
      </c>
    </row>
    <row r="53" spans="1:6" ht="30" customHeight="1">
      <c r="A53" s="12" t="s">
        <v>46</v>
      </c>
      <c r="B53" s="139" t="s">
        <v>99</v>
      </c>
      <c r="C53" s="93">
        <v>50167</v>
      </c>
      <c r="D53" s="94">
        <f aca="true" t="shared" si="3" ref="D53:D63">E53</f>
        <v>17890</v>
      </c>
      <c r="E53" s="93">
        <v>17890</v>
      </c>
      <c r="F53" s="93">
        <f t="shared" si="2"/>
        <v>100</v>
      </c>
    </row>
    <row r="54" spans="1:6" ht="38.25" customHeight="1">
      <c r="A54" s="12" t="s">
        <v>47</v>
      </c>
      <c r="B54" s="140" t="s">
        <v>128</v>
      </c>
      <c r="C54" s="93">
        <v>6304</v>
      </c>
      <c r="D54" s="94">
        <f t="shared" si="3"/>
        <v>2790</v>
      </c>
      <c r="E54" s="93">
        <v>2790</v>
      </c>
      <c r="F54" s="93">
        <f t="shared" si="2"/>
        <v>100</v>
      </c>
    </row>
    <row r="55" spans="1:6" ht="39" customHeight="1">
      <c r="A55" s="12" t="s">
        <v>55</v>
      </c>
      <c r="B55" s="141" t="s">
        <v>129</v>
      </c>
      <c r="C55" s="93">
        <v>19752</v>
      </c>
      <c r="D55" s="94">
        <f t="shared" si="3"/>
        <v>10863</v>
      </c>
      <c r="E55" s="93">
        <v>10863</v>
      </c>
      <c r="F55" s="93">
        <f t="shared" si="2"/>
        <v>100</v>
      </c>
    </row>
    <row r="56" spans="1:6" ht="39.75" customHeight="1">
      <c r="A56" s="12" t="s">
        <v>55</v>
      </c>
      <c r="B56" s="141" t="s">
        <v>3</v>
      </c>
      <c r="C56" s="93">
        <v>28529</v>
      </c>
      <c r="D56" s="94">
        <f t="shared" si="3"/>
        <v>15691</v>
      </c>
      <c r="E56" s="93">
        <v>15691</v>
      </c>
      <c r="F56" s="93">
        <f t="shared" si="2"/>
        <v>100</v>
      </c>
    </row>
    <row r="57" spans="1:6" ht="51" customHeight="1">
      <c r="A57" s="12" t="s">
        <v>55</v>
      </c>
      <c r="B57" s="141" t="s">
        <v>130</v>
      </c>
      <c r="C57" s="93">
        <v>41611</v>
      </c>
      <c r="D57" s="94">
        <f t="shared" si="3"/>
        <v>20324</v>
      </c>
      <c r="E57" s="93">
        <v>20324</v>
      </c>
      <c r="F57" s="93">
        <f t="shared" si="2"/>
        <v>100</v>
      </c>
    </row>
    <row r="58" spans="1:6" ht="107.25" customHeight="1">
      <c r="A58" s="12" t="s">
        <v>55</v>
      </c>
      <c r="B58" s="142" t="s">
        <v>4</v>
      </c>
      <c r="C58" s="93">
        <v>26095</v>
      </c>
      <c r="D58" s="94">
        <f t="shared" si="3"/>
        <v>11168.7</v>
      </c>
      <c r="E58" s="93">
        <v>11168.7</v>
      </c>
      <c r="F58" s="93">
        <f t="shared" si="2"/>
        <v>100</v>
      </c>
    </row>
    <row r="59" spans="1:6" ht="27" customHeight="1">
      <c r="A59" s="12" t="s">
        <v>55</v>
      </c>
      <c r="B59" s="141" t="s">
        <v>131</v>
      </c>
      <c r="C59" s="93">
        <v>1221</v>
      </c>
      <c r="D59" s="94">
        <f t="shared" si="3"/>
        <v>609</v>
      </c>
      <c r="E59" s="93">
        <v>609</v>
      </c>
      <c r="F59" s="93">
        <f t="shared" si="2"/>
        <v>100</v>
      </c>
    </row>
    <row r="60" spans="1:6" ht="24.75" customHeight="1">
      <c r="A60" s="12" t="s">
        <v>55</v>
      </c>
      <c r="B60" s="139" t="s">
        <v>132</v>
      </c>
      <c r="C60" s="93">
        <v>665</v>
      </c>
      <c r="D60" s="94">
        <f t="shared" si="3"/>
        <v>328</v>
      </c>
      <c r="E60" s="93">
        <v>328</v>
      </c>
      <c r="F60" s="93">
        <f t="shared" si="2"/>
        <v>100</v>
      </c>
    </row>
    <row r="61" spans="1:6" ht="27" customHeight="1">
      <c r="A61" s="12" t="s">
        <v>55</v>
      </c>
      <c r="B61" s="139" t="s">
        <v>60</v>
      </c>
      <c r="C61" s="93">
        <v>159</v>
      </c>
      <c r="D61" s="94">
        <f t="shared" si="3"/>
        <v>80</v>
      </c>
      <c r="E61" s="93">
        <v>80</v>
      </c>
      <c r="F61" s="93">
        <f t="shared" si="2"/>
        <v>100</v>
      </c>
    </row>
    <row r="62" spans="1:6" ht="27" customHeight="1">
      <c r="A62" s="12" t="s">
        <v>55</v>
      </c>
      <c r="B62" s="139" t="s">
        <v>133</v>
      </c>
      <c r="C62" s="93">
        <v>3</v>
      </c>
      <c r="D62" s="94">
        <f t="shared" si="3"/>
        <v>3</v>
      </c>
      <c r="E62" s="93">
        <v>3</v>
      </c>
      <c r="F62" s="93">
        <f t="shared" si="2"/>
        <v>100</v>
      </c>
    </row>
    <row r="63" spans="1:6" ht="43.5" customHeight="1" thickBot="1">
      <c r="A63" s="12" t="s">
        <v>55</v>
      </c>
      <c r="B63" s="143" t="s">
        <v>61</v>
      </c>
      <c r="C63" s="95">
        <v>17232</v>
      </c>
      <c r="D63" s="96">
        <f t="shared" si="3"/>
        <v>8808.4</v>
      </c>
      <c r="E63" s="95">
        <v>8808.4</v>
      </c>
      <c r="F63" s="95">
        <f aca="true" t="shared" si="4" ref="F63:F69">E63/D63*100</f>
        <v>100</v>
      </c>
    </row>
    <row r="64" spans="1:6" ht="33.75" customHeight="1">
      <c r="A64" s="115"/>
      <c r="B64" s="144" t="s">
        <v>100</v>
      </c>
      <c r="C64" s="97">
        <f>SUM(C65:C66)</f>
        <v>228804</v>
      </c>
      <c r="D64" s="97">
        <f>SUM(D65:D66)</f>
        <v>123890</v>
      </c>
      <c r="E64" s="97">
        <f>SUM(E65:E66)</f>
        <v>123890</v>
      </c>
      <c r="F64" s="97">
        <f t="shared" si="4"/>
        <v>100</v>
      </c>
    </row>
    <row r="65" spans="1:6" ht="27" customHeight="1">
      <c r="A65" s="12" t="s">
        <v>49</v>
      </c>
      <c r="B65" s="145" t="s">
        <v>150</v>
      </c>
      <c r="C65" s="95">
        <v>92568</v>
      </c>
      <c r="D65" s="96">
        <f>E65</f>
        <v>42458</v>
      </c>
      <c r="E65" s="95">
        <v>42458</v>
      </c>
      <c r="F65" s="95">
        <f t="shared" si="4"/>
        <v>100</v>
      </c>
    </row>
    <row r="66" spans="1:6" ht="63.75" customHeight="1" thickBot="1">
      <c r="A66" s="12" t="s">
        <v>55</v>
      </c>
      <c r="B66" s="146" t="s">
        <v>62</v>
      </c>
      <c r="C66" s="98">
        <v>136236</v>
      </c>
      <c r="D66" s="99">
        <f>E66</f>
        <v>81432</v>
      </c>
      <c r="E66" s="98">
        <v>81432</v>
      </c>
      <c r="F66" s="98">
        <f t="shared" si="4"/>
        <v>100</v>
      </c>
    </row>
    <row r="67" spans="1:6" ht="42" customHeight="1">
      <c r="A67" s="16"/>
      <c r="B67" s="147" t="s">
        <v>101</v>
      </c>
      <c r="C67" s="92">
        <f>SUM(C68:C71)</f>
        <v>118003.4</v>
      </c>
      <c r="D67" s="92">
        <f>SUM(D68:D71)</f>
        <v>32788</v>
      </c>
      <c r="E67" s="92">
        <f>SUM(E68:E71)</f>
        <v>32788</v>
      </c>
      <c r="F67" s="92">
        <f t="shared" si="4"/>
        <v>100</v>
      </c>
    </row>
    <row r="68" spans="1:6" ht="150" customHeight="1">
      <c r="A68" s="11" t="s">
        <v>50</v>
      </c>
      <c r="B68" s="140" t="s">
        <v>63</v>
      </c>
      <c r="C68" s="93">
        <v>106166</v>
      </c>
      <c r="D68" s="94">
        <f aca="true" t="shared" si="5" ref="D68:D76">E68</f>
        <v>27500</v>
      </c>
      <c r="E68" s="93">
        <v>27500</v>
      </c>
      <c r="F68" s="93">
        <f t="shared" si="4"/>
        <v>100</v>
      </c>
    </row>
    <row r="69" spans="1:6" ht="41.25" customHeight="1">
      <c r="A69" s="11" t="s">
        <v>156</v>
      </c>
      <c r="B69" s="141" t="s">
        <v>102</v>
      </c>
      <c r="C69" s="93">
        <v>4597</v>
      </c>
      <c r="D69" s="94">
        <f t="shared" si="5"/>
        <v>2300</v>
      </c>
      <c r="E69" s="93">
        <v>2300</v>
      </c>
      <c r="F69" s="93">
        <f t="shared" si="4"/>
        <v>100</v>
      </c>
    </row>
    <row r="70" spans="1:6" ht="60.75" customHeight="1">
      <c r="A70" s="12" t="s">
        <v>151</v>
      </c>
      <c r="B70" s="148" t="s">
        <v>64</v>
      </c>
      <c r="C70" s="93">
        <v>141.2</v>
      </c>
      <c r="D70" s="94">
        <f t="shared" si="5"/>
        <v>0</v>
      </c>
      <c r="E70" s="93">
        <v>0</v>
      </c>
      <c r="F70" s="93">
        <v>0</v>
      </c>
    </row>
    <row r="71" spans="1:6" ht="29.25" customHeight="1" thickBot="1">
      <c r="A71" s="25" t="s">
        <v>51</v>
      </c>
      <c r="B71" s="149" t="s">
        <v>103</v>
      </c>
      <c r="C71" s="98">
        <v>7099.2</v>
      </c>
      <c r="D71" s="99">
        <f t="shared" si="5"/>
        <v>2988</v>
      </c>
      <c r="E71" s="98">
        <v>2988</v>
      </c>
      <c r="F71" s="98">
        <f aca="true" t="shared" si="6" ref="F71:F77">E71/D71*100</f>
        <v>100</v>
      </c>
    </row>
    <row r="72" spans="1:6" ht="49.5" customHeight="1" thickBot="1">
      <c r="A72" s="7" t="s">
        <v>52</v>
      </c>
      <c r="B72" s="150" t="s">
        <v>66</v>
      </c>
      <c r="C72" s="86">
        <v>8195</v>
      </c>
      <c r="D72" s="87">
        <f t="shared" si="5"/>
        <v>2984.2</v>
      </c>
      <c r="E72" s="86">
        <v>2984.2</v>
      </c>
      <c r="F72" s="86">
        <f t="shared" si="6"/>
        <v>100</v>
      </c>
    </row>
    <row r="73" spans="1:6" ht="29.25" customHeight="1" thickBot="1">
      <c r="A73" s="7" t="s">
        <v>53</v>
      </c>
      <c r="B73" s="162" t="s">
        <v>65</v>
      </c>
      <c r="C73" s="86">
        <v>9914</v>
      </c>
      <c r="D73" s="87">
        <f t="shared" si="5"/>
        <v>5520</v>
      </c>
      <c r="E73" s="86">
        <v>5520</v>
      </c>
      <c r="F73" s="86">
        <f t="shared" si="6"/>
        <v>100</v>
      </c>
    </row>
    <row r="74" spans="1:6" ht="48.75" customHeight="1" thickBot="1">
      <c r="A74" s="54" t="s">
        <v>54</v>
      </c>
      <c r="B74" s="151" t="s">
        <v>67</v>
      </c>
      <c r="C74" s="97">
        <f>SUM(C75:C76)</f>
        <v>9103</v>
      </c>
      <c r="D74" s="97">
        <f>SUM(D75:D76)</f>
        <v>5705.6</v>
      </c>
      <c r="E74" s="97">
        <f>SUM(E75:E76)</f>
        <v>5705.6</v>
      </c>
      <c r="F74" s="97">
        <f t="shared" si="6"/>
        <v>100</v>
      </c>
    </row>
    <row r="75" spans="1:6" ht="135.75" customHeight="1">
      <c r="A75" s="167" t="s">
        <v>54</v>
      </c>
      <c r="B75" s="168" t="s">
        <v>68</v>
      </c>
      <c r="C75" s="93">
        <v>4519</v>
      </c>
      <c r="D75" s="94">
        <f>E75</f>
        <v>1580</v>
      </c>
      <c r="E75" s="93">
        <v>1580</v>
      </c>
      <c r="F75" s="169">
        <f t="shared" si="6"/>
        <v>100</v>
      </c>
    </row>
    <row r="76" spans="1:6" ht="24.75" customHeight="1" thickBot="1">
      <c r="A76" s="102" t="s">
        <v>54</v>
      </c>
      <c r="B76" s="18" t="s">
        <v>104</v>
      </c>
      <c r="C76" s="91">
        <v>4584</v>
      </c>
      <c r="D76" s="103">
        <f t="shared" si="5"/>
        <v>4125.6</v>
      </c>
      <c r="E76" s="91">
        <v>4125.6</v>
      </c>
      <c r="F76" s="91">
        <f t="shared" si="6"/>
        <v>100</v>
      </c>
    </row>
    <row r="77" spans="1:7" ht="13.5" customHeight="1" thickBot="1">
      <c r="A77" s="116"/>
      <c r="B77" s="152" t="s">
        <v>119</v>
      </c>
      <c r="C77" s="60">
        <f>C50+C51+C74</f>
        <v>1148590.4</v>
      </c>
      <c r="D77" s="60">
        <f>D50+D51+D74</f>
        <v>606471.6</v>
      </c>
      <c r="E77" s="60">
        <f>E50+E51+E74</f>
        <v>613699.9999999999</v>
      </c>
      <c r="F77" s="86">
        <f t="shared" si="6"/>
        <v>101.19187774002935</v>
      </c>
      <c r="G77" s="50"/>
    </row>
    <row r="78" spans="1:7" ht="14.25" customHeight="1" thickBot="1">
      <c r="A78" s="114"/>
      <c r="B78" s="152" t="s">
        <v>120</v>
      </c>
      <c r="C78" s="104"/>
      <c r="D78" s="105"/>
      <c r="E78" s="60">
        <f>SUM(E79:E88)</f>
        <v>24876.4</v>
      </c>
      <c r="F78" s="106"/>
      <c r="G78" s="50"/>
    </row>
    <row r="79" spans="1:6" ht="64.5" customHeight="1" thickBot="1">
      <c r="A79" s="108" t="s">
        <v>57</v>
      </c>
      <c r="B79" s="153" t="s">
        <v>152</v>
      </c>
      <c r="C79" s="107"/>
      <c r="D79" s="109"/>
      <c r="E79" s="107">
        <v>2300</v>
      </c>
      <c r="F79" s="110"/>
    </row>
    <row r="80" spans="1:6" ht="63.75" customHeight="1" thickBot="1">
      <c r="A80" s="111" t="s">
        <v>48</v>
      </c>
      <c r="B80" s="154" t="s">
        <v>153</v>
      </c>
      <c r="C80" s="107"/>
      <c r="D80" s="109"/>
      <c r="E80" s="107">
        <v>3204</v>
      </c>
      <c r="F80" s="110"/>
    </row>
    <row r="81" spans="1:6" ht="28.5" customHeight="1" thickBot="1">
      <c r="A81" s="114" t="s">
        <v>58</v>
      </c>
      <c r="B81" s="155" t="s">
        <v>123</v>
      </c>
      <c r="C81" s="107"/>
      <c r="D81" s="109"/>
      <c r="E81" s="107">
        <v>3240</v>
      </c>
      <c r="F81" s="107"/>
    </row>
    <row r="82" spans="1:6" ht="48" customHeight="1" thickBot="1">
      <c r="A82" s="15" t="s">
        <v>54</v>
      </c>
      <c r="B82" s="156" t="s">
        <v>106</v>
      </c>
      <c r="C82" s="100"/>
      <c r="D82" s="101"/>
      <c r="E82" s="100">
        <v>7218</v>
      </c>
      <c r="F82" s="91"/>
    </row>
    <row r="83" spans="1:6" ht="54" customHeight="1" thickBot="1">
      <c r="A83" s="111" t="s">
        <v>135</v>
      </c>
      <c r="B83" s="153" t="s">
        <v>115</v>
      </c>
      <c r="C83" s="107"/>
      <c r="D83" s="109"/>
      <c r="E83" s="107">
        <v>3645.9</v>
      </c>
      <c r="F83" s="107"/>
    </row>
    <row r="84" spans="1:6" ht="37.5" customHeight="1" thickBot="1">
      <c r="A84" s="111" t="s">
        <v>136</v>
      </c>
      <c r="B84" s="153" t="s">
        <v>122</v>
      </c>
      <c r="C84" s="107"/>
      <c r="D84" s="109"/>
      <c r="E84" s="107">
        <v>414</v>
      </c>
      <c r="F84" s="107"/>
    </row>
    <row r="85" spans="1:6" ht="54" customHeight="1" thickBot="1">
      <c r="A85" s="112" t="s">
        <v>48</v>
      </c>
      <c r="B85" s="157" t="s">
        <v>114</v>
      </c>
      <c r="C85" s="100"/>
      <c r="D85" s="101"/>
      <c r="E85" s="100">
        <v>4.4</v>
      </c>
      <c r="F85" s="91"/>
    </row>
    <row r="86" spans="1:6" ht="28.5" customHeight="1" thickBot="1">
      <c r="A86" s="111" t="s">
        <v>137</v>
      </c>
      <c r="B86" s="157" t="s">
        <v>126</v>
      </c>
      <c r="C86" s="100"/>
      <c r="D86" s="101"/>
      <c r="E86" s="100">
        <v>555</v>
      </c>
      <c r="F86" s="107"/>
    </row>
    <row r="87" spans="1:6" ht="16.5" customHeight="1" thickBot="1">
      <c r="A87" s="111" t="s">
        <v>56</v>
      </c>
      <c r="B87" s="157" t="s">
        <v>59</v>
      </c>
      <c r="C87" s="100"/>
      <c r="D87" s="101"/>
      <c r="E87" s="100">
        <v>264.6</v>
      </c>
      <c r="F87" s="91"/>
    </row>
    <row r="88" spans="1:6" ht="28.5" customHeight="1" thickBot="1">
      <c r="A88" s="108" t="s">
        <v>138</v>
      </c>
      <c r="B88" s="155" t="s">
        <v>109</v>
      </c>
      <c r="C88" s="107"/>
      <c r="D88" s="109"/>
      <c r="E88" s="107">
        <v>4030.5</v>
      </c>
      <c r="F88" s="107"/>
    </row>
    <row r="89" spans="1:6" s="1" customFormat="1" ht="15" customHeight="1" thickBot="1">
      <c r="A89" s="114"/>
      <c r="B89" s="158" t="s">
        <v>105</v>
      </c>
      <c r="C89" s="86"/>
      <c r="D89" s="86"/>
      <c r="E89" s="86">
        <f>E77+E78</f>
        <v>638576.3999999999</v>
      </c>
      <c r="F89" s="86"/>
    </row>
    <row r="90" spans="2:6" ht="12.75">
      <c r="B90" s="53"/>
      <c r="C90" s="159"/>
      <c r="D90" s="4"/>
      <c r="E90" s="4"/>
      <c r="F90" s="159"/>
    </row>
    <row r="91" spans="2:6" ht="12.75">
      <c r="B91" s="53"/>
      <c r="C91" s="159"/>
      <c r="D91" s="4"/>
      <c r="E91" s="171"/>
      <c r="F91" s="171"/>
    </row>
    <row r="92" spans="2:6" ht="12.75">
      <c r="B92" s="53"/>
      <c r="C92" s="159"/>
      <c r="D92" s="4"/>
      <c r="E92" s="159"/>
      <c r="F92" s="4"/>
    </row>
    <row r="93" spans="2:6" ht="12.75">
      <c r="B93" s="53"/>
      <c r="C93" s="159"/>
      <c r="D93" s="4"/>
      <c r="E93" s="159"/>
      <c r="F93" s="4"/>
    </row>
    <row r="94" spans="2:6" ht="12.75">
      <c r="B94" s="53"/>
      <c r="C94" s="159"/>
      <c r="D94" s="4"/>
      <c r="E94" s="4"/>
      <c r="F94" s="4"/>
    </row>
    <row r="95" spans="2:6" ht="12.75">
      <c r="B95" s="53"/>
      <c r="C95" s="159"/>
      <c r="D95" s="4"/>
      <c r="E95" s="159"/>
      <c r="F95" s="4"/>
    </row>
    <row r="96" spans="2:6" ht="12.75">
      <c r="B96" s="113"/>
      <c r="C96" s="159"/>
      <c r="D96" s="4"/>
      <c r="E96" s="4"/>
      <c r="F96" s="4"/>
    </row>
    <row r="97" spans="2:6" ht="12.75">
      <c r="B97" s="53"/>
      <c r="C97" s="4"/>
      <c r="D97" s="4"/>
      <c r="E97" s="4"/>
      <c r="F97" s="4"/>
    </row>
    <row r="98" spans="2:6" ht="12.75">
      <c r="B98" s="53"/>
      <c r="C98" s="4"/>
      <c r="D98" s="4"/>
      <c r="E98" s="4"/>
      <c r="F98" s="4"/>
    </row>
    <row r="99" spans="2:6" ht="12.75">
      <c r="B99" s="53"/>
      <c r="C99" s="4"/>
      <c r="D99" s="4"/>
      <c r="E99" s="4"/>
      <c r="F99" s="4"/>
    </row>
    <row r="100" spans="2:6" ht="12.75">
      <c r="B100" s="53"/>
      <c r="C100" s="4"/>
      <c r="D100" s="4"/>
      <c r="E100" s="4"/>
      <c r="F100" s="4"/>
    </row>
    <row r="101" spans="2:6" ht="12.75">
      <c r="B101" s="53"/>
      <c r="C101" s="4"/>
      <c r="D101" s="4"/>
      <c r="E101" s="4"/>
      <c r="F101" s="4"/>
    </row>
    <row r="102" spans="2:6" ht="12.75">
      <c r="B102" s="53"/>
      <c r="C102" s="4"/>
      <c r="D102" s="4"/>
      <c r="E102" s="4"/>
      <c r="F102" s="4"/>
    </row>
    <row r="103" spans="2:6" ht="12.75">
      <c r="B103" s="53"/>
      <c r="C103" s="4"/>
      <c r="D103" s="4"/>
      <c r="E103" s="4"/>
      <c r="F103" s="4"/>
    </row>
    <row r="104" spans="2:6" ht="12.75">
      <c r="B104" s="53"/>
      <c r="C104" s="4"/>
      <c r="D104" s="4"/>
      <c r="E104" s="4"/>
      <c r="F104" s="4"/>
    </row>
    <row r="105" spans="2:6" ht="12.75">
      <c r="B105" s="53"/>
      <c r="C105" s="4"/>
      <c r="D105" s="4"/>
      <c r="E105" s="4"/>
      <c r="F105" s="4"/>
    </row>
    <row r="106" spans="2:6" ht="12.75">
      <c r="B106" s="53"/>
      <c r="C106" s="4"/>
      <c r="D106" s="4"/>
      <c r="E106" s="4"/>
      <c r="F106" s="4"/>
    </row>
    <row r="107" spans="2:6" ht="12.75">
      <c r="B107" s="53"/>
      <c r="C107" s="4"/>
      <c r="D107" s="4"/>
      <c r="E107" s="4"/>
      <c r="F107" s="4"/>
    </row>
    <row r="108" spans="2:6" ht="12.75">
      <c r="B108" s="53"/>
      <c r="C108" s="4"/>
      <c r="D108" s="4"/>
      <c r="E108" s="4"/>
      <c r="F108" s="4"/>
    </row>
    <row r="109" spans="2:6" ht="12.75">
      <c r="B109" s="53"/>
      <c r="C109" s="4"/>
      <c r="D109" s="4"/>
      <c r="E109" s="4"/>
      <c r="F109" s="4"/>
    </row>
    <row r="110" spans="2:6" ht="12.75">
      <c r="B110" s="53"/>
      <c r="C110" s="4"/>
      <c r="D110" s="4"/>
      <c r="E110" s="4"/>
      <c r="F110" s="4"/>
    </row>
    <row r="111" spans="2:6" ht="12.75">
      <c r="B111" s="53"/>
      <c r="C111" s="4"/>
      <c r="D111" s="4"/>
      <c r="E111" s="4"/>
      <c r="F111" s="4"/>
    </row>
    <row r="112" spans="2:6" ht="12.75">
      <c r="B112" s="53"/>
      <c r="C112" s="4"/>
      <c r="D112" s="4"/>
      <c r="E112" s="4"/>
      <c r="F112" s="4"/>
    </row>
    <row r="113" spans="2:6" ht="12.75">
      <c r="B113" s="53"/>
      <c r="C113" s="4"/>
      <c r="D113" s="4"/>
      <c r="E113" s="4"/>
      <c r="F113" s="4"/>
    </row>
    <row r="114" spans="2:6" ht="12.75">
      <c r="B114" s="53"/>
      <c r="C114" s="4"/>
      <c r="D114" s="4"/>
      <c r="E114" s="4"/>
      <c r="F114" s="4"/>
    </row>
    <row r="115" spans="2:6" ht="12.75">
      <c r="B115" s="53"/>
      <c r="C115" s="4"/>
      <c r="D115" s="4"/>
      <c r="E115" s="4"/>
      <c r="F115" s="4"/>
    </row>
    <row r="116" spans="2:6" ht="12.75">
      <c r="B116" s="53"/>
      <c r="C116" s="4"/>
      <c r="D116" s="4"/>
      <c r="E116" s="4"/>
      <c r="F116" s="4"/>
    </row>
    <row r="117" spans="2:6" ht="12.75">
      <c r="B117" s="53"/>
      <c r="C117" s="4"/>
      <c r="D117" s="4"/>
      <c r="E117" s="4"/>
      <c r="F117" s="4"/>
    </row>
    <row r="118" spans="2:6" ht="12.75">
      <c r="B118" s="53"/>
      <c r="C118" s="4"/>
      <c r="D118" s="4"/>
      <c r="E118" s="4"/>
      <c r="F118" s="4"/>
    </row>
    <row r="119" spans="2:6" ht="12.75">
      <c r="B119" s="53"/>
      <c r="C119" s="4"/>
      <c r="D119" s="4"/>
      <c r="E119" s="4"/>
      <c r="F119" s="4"/>
    </row>
    <row r="120" spans="2:6" ht="12.75">
      <c r="B120" s="53"/>
      <c r="C120" s="4"/>
      <c r="D120" s="4"/>
      <c r="E120" s="4"/>
      <c r="F120" s="4"/>
    </row>
    <row r="121" spans="2:6" ht="12.75">
      <c r="B121" s="53"/>
      <c r="C121" s="4"/>
      <c r="D121" s="4"/>
      <c r="E121" s="4"/>
      <c r="F121" s="4"/>
    </row>
    <row r="122" spans="2:6" ht="12.75">
      <c r="B122" s="53"/>
      <c r="C122" s="4"/>
      <c r="D122" s="4"/>
      <c r="E122" s="4"/>
      <c r="F122" s="4"/>
    </row>
    <row r="123" spans="2:6" ht="12.75">
      <c r="B123" s="53"/>
      <c r="C123" s="4"/>
      <c r="D123" s="4"/>
      <c r="E123" s="4"/>
      <c r="F123" s="4"/>
    </row>
    <row r="124" spans="2:6" ht="12.75">
      <c r="B124" s="53"/>
      <c r="C124" s="4"/>
      <c r="D124" s="4"/>
      <c r="E124" s="4"/>
      <c r="F124" s="4"/>
    </row>
    <row r="125" spans="2:6" ht="12.75">
      <c r="B125" s="53"/>
      <c r="C125" s="4"/>
      <c r="D125" s="4"/>
      <c r="E125" s="4"/>
      <c r="F125" s="4"/>
    </row>
    <row r="126" spans="2:6" ht="12.75">
      <c r="B126" s="53"/>
      <c r="C126" s="4"/>
      <c r="D126" s="4"/>
      <c r="E126" s="4"/>
      <c r="F126" s="4"/>
    </row>
    <row r="127" spans="2:6" ht="12.75">
      <c r="B127" s="53"/>
      <c r="C127" s="4"/>
      <c r="D127" s="4"/>
      <c r="E127" s="4"/>
      <c r="F127" s="4"/>
    </row>
    <row r="128" spans="2:6" ht="12.75">
      <c r="B128" s="53"/>
      <c r="C128" s="4"/>
      <c r="D128" s="4"/>
      <c r="E128" s="4"/>
      <c r="F128" s="4"/>
    </row>
    <row r="129" spans="2:6" ht="12.75">
      <c r="B129" s="53"/>
      <c r="C129" s="4"/>
      <c r="D129" s="4"/>
      <c r="E129" s="4"/>
      <c r="F129" s="4"/>
    </row>
    <row r="130" spans="2:6" ht="12.75">
      <c r="B130" s="53"/>
      <c r="C130" s="4"/>
      <c r="D130" s="4"/>
      <c r="E130" s="4"/>
      <c r="F130" s="4"/>
    </row>
    <row r="131" ht="12.75">
      <c r="B131" s="53"/>
    </row>
  </sheetData>
  <mergeCells count="6">
    <mergeCell ref="E91:F91"/>
    <mergeCell ref="D2:F2"/>
    <mergeCell ref="D3:F3"/>
    <mergeCell ref="A6:F6"/>
    <mergeCell ref="A7:F7"/>
    <mergeCell ref="A9:F9"/>
  </mergeCells>
  <printOptions/>
  <pageMargins left="0.66" right="0.17" top="0.56" bottom="0.36" header="0.62" footer="0.47"/>
  <pageSetup horizontalDpi="600" verticalDpi="600" orientation="portrait" paperSize="9" scale="78" r:id="rId3"/>
  <legacyDrawing r:id="rId2"/>
</worksheet>
</file>

<file path=xl/worksheets/sheet2.xml><?xml version="1.0" encoding="utf-8"?>
<worksheet xmlns="http://schemas.openxmlformats.org/spreadsheetml/2006/main" xmlns:r="http://schemas.openxmlformats.org/officeDocument/2006/relationships">
  <dimension ref="A1:M38"/>
  <sheetViews>
    <sheetView zoomScale="75" zoomScaleNormal="75" workbookViewId="0" topLeftCell="A1">
      <selection activeCell="B20" sqref="B20"/>
    </sheetView>
  </sheetViews>
  <sheetFormatPr defaultColWidth="9.00390625" defaultRowHeight="12.75"/>
  <cols>
    <col min="1" max="1" width="25.25390625" style="1" customWidth="1"/>
    <col min="2" max="2" width="55.375" style="4" customWidth="1"/>
    <col min="3" max="3" width="11.625" style="2" customWidth="1"/>
    <col min="4" max="4" width="14.00390625" style="2" customWidth="1"/>
    <col min="5" max="5" width="9.25390625" style="2" customWidth="1"/>
    <col min="6" max="6" width="7.00390625" style="2" customWidth="1"/>
    <col min="7" max="7" width="8.00390625" style="2" customWidth="1"/>
    <col min="8" max="16384" width="8.875" style="2" customWidth="1"/>
  </cols>
  <sheetData>
    <row r="1" spans="1:13" ht="48" customHeight="1">
      <c r="A1" s="175" t="s">
        <v>157</v>
      </c>
      <c r="B1" s="175"/>
      <c r="C1" s="175"/>
      <c r="D1" s="175"/>
      <c r="E1" s="28"/>
      <c r="F1" s="28"/>
      <c r="G1" s="28"/>
      <c r="H1" s="29"/>
      <c r="I1" s="29"/>
      <c r="J1" s="29"/>
      <c r="K1" s="29"/>
      <c r="L1" s="29"/>
      <c r="M1" s="29"/>
    </row>
    <row r="2" spans="3:8" ht="15" customHeight="1" thickBot="1">
      <c r="C2" s="30"/>
      <c r="D2" s="31" t="s">
        <v>158</v>
      </c>
      <c r="E2" s="30"/>
      <c r="H2" s="29"/>
    </row>
    <row r="3" spans="1:8" ht="52.5" customHeight="1" thickBot="1">
      <c r="A3" s="32" t="s">
        <v>139</v>
      </c>
      <c r="B3" s="33" t="s">
        <v>73</v>
      </c>
      <c r="C3" s="34" t="s">
        <v>116</v>
      </c>
      <c r="D3" s="35" t="s">
        <v>155</v>
      </c>
      <c r="H3" s="29"/>
    </row>
    <row r="4" spans="1:4" s="27" customFormat="1" ht="13.5" thickBot="1">
      <c r="A4" s="6"/>
      <c r="B4" s="36">
        <v>1</v>
      </c>
      <c r="C4" s="26">
        <v>2</v>
      </c>
      <c r="D4" s="26">
        <v>4</v>
      </c>
    </row>
    <row r="5" spans="1:4" ht="38.25" customHeight="1">
      <c r="A5" s="37"/>
      <c r="B5" s="38" t="s">
        <v>110</v>
      </c>
      <c r="C5" s="39">
        <f>C6+C9+C12</f>
        <v>37010</v>
      </c>
      <c r="D5" s="40">
        <f>D6+D9+D12+D13</f>
        <v>-156885.426</v>
      </c>
    </row>
    <row r="6" spans="1:4" ht="102" customHeight="1">
      <c r="A6" s="163" t="s">
        <v>140</v>
      </c>
      <c r="B6" s="41" t="s">
        <v>141</v>
      </c>
      <c r="C6" s="42">
        <f>SUM(C7:C8)</f>
        <v>306462.2</v>
      </c>
      <c r="D6" s="42">
        <f>SUM(D7:D8)</f>
        <v>210500</v>
      </c>
    </row>
    <row r="7" spans="1:4" ht="54" customHeight="1">
      <c r="A7" s="163" t="s">
        <v>142</v>
      </c>
      <c r="B7" s="41" t="s">
        <v>107</v>
      </c>
      <c r="C7" s="43">
        <v>156462.2</v>
      </c>
      <c r="D7" s="42">
        <v>115500</v>
      </c>
    </row>
    <row r="8" spans="1:4" ht="46.5" customHeight="1">
      <c r="A8" s="163" t="s">
        <v>143</v>
      </c>
      <c r="B8" s="41" t="s">
        <v>108</v>
      </c>
      <c r="C8" s="43">
        <v>150000</v>
      </c>
      <c r="D8" s="42">
        <v>95000</v>
      </c>
    </row>
    <row r="9" spans="1:4" ht="102" customHeight="1">
      <c r="A9" s="164" t="s">
        <v>144</v>
      </c>
      <c r="B9" s="41" t="s">
        <v>145</v>
      </c>
      <c r="C9" s="42">
        <f>SUM(C10:C11)</f>
        <v>-270452.2</v>
      </c>
      <c r="D9" s="42">
        <f>SUM(D10:D11)</f>
        <v>-363897.7</v>
      </c>
    </row>
    <row r="10" spans="1:4" ht="52.5" customHeight="1">
      <c r="A10" s="163" t="s">
        <v>146</v>
      </c>
      <c r="B10" s="41" t="s">
        <v>107</v>
      </c>
      <c r="C10" s="43">
        <v>-175452.2</v>
      </c>
      <c r="D10" s="42">
        <v>-268897.7</v>
      </c>
    </row>
    <row r="11" spans="1:4" ht="51" customHeight="1">
      <c r="A11" s="164" t="s">
        <v>147</v>
      </c>
      <c r="B11" s="44" t="s">
        <v>108</v>
      </c>
      <c r="C11" s="45">
        <v>-95000</v>
      </c>
      <c r="D11" s="42">
        <v>-95000</v>
      </c>
    </row>
    <row r="12" spans="1:4" ht="91.5" customHeight="1">
      <c r="A12" s="164" t="s">
        <v>148</v>
      </c>
      <c r="B12" s="170" t="s">
        <v>0</v>
      </c>
      <c r="C12" s="45">
        <v>1000</v>
      </c>
      <c r="D12" s="42">
        <v>668.774</v>
      </c>
    </row>
    <row r="13" spans="1:4" ht="16.5" thickBot="1">
      <c r="A13" s="46" t="s">
        <v>149</v>
      </c>
      <c r="B13" s="47" t="s">
        <v>112</v>
      </c>
      <c r="C13" s="48"/>
      <c r="D13" s="48">
        <v>-4156.5</v>
      </c>
    </row>
    <row r="14" spans="2:4" ht="12.75">
      <c r="B14" s="49"/>
      <c r="C14" s="50"/>
      <c r="D14" s="50"/>
    </row>
    <row r="15" spans="2:5" ht="33" customHeight="1">
      <c r="B15" s="49"/>
      <c r="C15" s="50"/>
      <c r="E15" s="50"/>
    </row>
    <row r="16" spans="1:6" ht="25.5" customHeight="1">
      <c r="A16" s="51"/>
      <c r="B16" s="52"/>
      <c r="C16" s="174"/>
      <c r="D16" s="174"/>
      <c r="E16" s="4"/>
      <c r="F16" s="50"/>
    </row>
    <row r="17" ht="12.75">
      <c r="B17" s="53"/>
    </row>
    <row r="18" ht="12.75">
      <c r="B18" s="113"/>
    </row>
    <row r="19" ht="12.75">
      <c r="B19" s="53"/>
    </row>
    <row r="20" ht="12.75">
      <c r="B20" s="53"/>
    </row>
    <row r="21" ht="12.75">
      <c r="B21" s="53"/>
    </row>
    <row r="22" ht="12.75">
      <c r="B22" s="53"/>
    </row>
    <row r="23" ht="12.75">
      <c r="B23" s="53"/>
    </row>
    <row r="24" ht="12.75">
      <c r="B24" s="53"/>
    </row>
    <row r="25" ht="12.75">
      <c r="B25" s="53"/>
    </row>
    <row r="26" ht="12.75">
      <c r="B26" s="53"/>
    </row>
    <row r="27" ht="12.75">
      <c r="B27" s="53"/>
    </row>
    <row r="28" ht="12.75">
      <c r="B28" s="53"/>
    </row>
    <row r="29" ht="12.75">
      <c r="B29" s="53"/>
    </row>
    <row r="30" ht="12.75">
      <c r="B30" s="53"/>
    </row>
    <row r="31" ht="12.75">
      <c r="B31" s="53"/>
    </row>
    <row r="32" ht="12.75">
      <c r="B32" s="53"/>
    </row>
    <row r="33" ht="12.75">
      <c r="B33" s="53"/>
    </row>
    <row r="34" ht="12.75">
      <c r="B34" s="53"/>
    </row>
    <row r="35" ht="12.75">
      <c r="B35" s="53"/>
    </row>
    <row r="36" ht="12.75">
      <c r="B36" s="53"/>
    </row>
    <row r="37" ht="12.75">
      <c r="B37" s="53"/>
    </row>
    <row r="38" ht="12.75">
      <c r="B38" s="53"/>
    </row>
  </sheetData>
  <mergeCells count="2">
    <mergeCell ref="C16:D16"/>
    <mergeCell ref="A1:D1"/>
  </mergeCells>
  <printOptions/>
  <pageMargins left="0.75" right="0.17" top="0.86" bottom="0.26" header="0.98" footer="0.31"/>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1</cp:lastModifiedBy>
  <cp:lastPrinted>2007-08-14T06:46:52Z</cp:lastPrinted>
  <dcterms:created xsi:type="dcterms:W3CDTF">2000-10-18T04:39:26Z</dcterms:created>
  <dcterms:modified xsi:type="dcterms:W3CDTF">2007-09-11T06:59:04Z</dcterms:modified>
  <cp:category/>
  <cp:version/>
  <cp:contentType/>
  <cp:contentStatus/>
</cp:coreProperties>
</file>